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Natal\"/>
    </mc:Choice>
  </mc:AlternateContent>
  <bookViews>
    <workbookView xWindow="-120" yWindow="-120" windowWidth="20730" windowHeight="11160"/>
  </bookViews>
  <sheets>
    <sheet name="Plan1" sheetId="1" r:id="rId1"/>
    <sheet name="Plan2" sheetId="2" r:id="rId2"/>
    <sheet name="Plan3" sheetId="3" r:id="rId3"/>
  </sheets>
  <calcPr calcId="191029"/>
  <customWorkbookViews>
    <customWorkbookView name="1" guid="{D11F376F-CE67-4B8E-9ECD-6C3EA5F888BC}" maximized="1" xWindow="-8" yWindow="-8" windowWidth="1382" windowHeight="744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N58" i="1" l="1"/>
  <c r="R51" i="1" l="1"/>
  <c r="R52" i="1"/>
  <c r="R53" i="1"/>
  <c r="R54" i="1"/>
  <c r="R55" i="1"/>
  <c r="R56" i="1"/>
  <c r="R57" i="1"/>
  <c r="R35" i="1"/>
  <c r="R36" i="1"/>
  <c r="R37" i="1"/>
  <c r="R38" i="1"/>
  <c r="S38" i="1" s="1"/>
  <c r="R39" i="1"/>
  <c r="R40" i="1"/>
  <c r="R41" i="1"/>
  <c r="Q51" i="1"/>
  <c r="Q52" i="1"/>
  <c r="Q53" i="1"/>
  <c r="Q54" i="1"/>
  <c r="Q55" i="1"/>
  <c r="Q56" i="1"/>
  <c r="Q57" i="1"/>
  <c r="Q35" i="1"/>
  <c r="Q36" i="1"/>
  <c r="Q37" i="1"/>
  <c r="Q38" i="1"/>
  <c r="Q39" i="1"/>
  <c r="Q40" i="1"/>
  <c r="Q41" i="1"/>
  <c r="O59" i="1"/>
  <c r="P35" i="1"/>
  <c r="P36" i="1"/>
  <c r="P37" i="1"/>
  <c r="P38" i="1"/>
  <c r="P39" i="1"/>
  <c r="P40" i="1"/>
  <c r="P41" i="1"/>
  <c r="P7" i="1"/>
  <c r="I58" i="1"/>
  <c r="E58" i="1"/>
  <c r="E59" i="1"/>
  <c r="D59" i="1"/>
  <c r="D58" i="1"/>
  <c r="S37" i="1" l="1"/>
  <c r="S52" i="1"/>
  <c r="S56" i="1"/>
  <c r="S54" i="1"/>
  <c r="S57" i="1"/>
  <c r="S51" i="1"/>
  <c r="S55" i="1"/>
  <c r="S53" i="1"/>
  <c r="S41" i="1"/>
  <c r="S40" i="1"/>
  <c r="S39" i="1"/>
  <c r="S36" i="1"/>
  <c r="S35" i="1"/>
  <c r="P51" i="1"/>
  <c r="P52" i="1"/>
  <c r="P53" i="1"/>
  <c r="P54" i="1"/>
  <c r="P55" i="1"/>
  <c r="P56" i="1"/>
  <c r="P57" i="1"/>
  <c r="M59" i="1"/>
  <c r="M58" i="1"/>
  <c r="J59" i="1"/>
  <c r="J58" i="1"/>
  <c r="F58" i="1"/>
  <c r="N59" i="1"/>
  <c r="L59" i="1"/>
  <c r="K59" i="1"/>
  <c r="I59" i="1"/>
  <c r="H59" i="1"/>
  <c r="G59" i="1"/>
  <c r="F59" i="1"/>
  <c r="K58" i="1"/>
  <c r="L58" i="1"/>
  <c r="O58" i="1"/>
  <c r="G58" i="1"/>
  <c r="H58" i="1"/>
  <c r="P34" i="1"/>
  <c r="Q34" i="1"/>
  <c r="R34" i="1"/>
  <c r="P33" i="1"/>
  <c r="Q33" i="1"/>
  <c r="R33" i="1"/>
  <c r="P32" i="1"/>
  <c r="Q32" i="1"/>
  <c r="R32" i="1"/>
  <c r="P28" i="1"/>
  <c r="Q28" i="1"/>
  <c r="R28" i="1"/>
  <c r="R58" i="1" l="1"/>
  <c r="S34" i="1"/>
  <c r="S32" i="1"/>
  <c r="S28" i="1"/>
  <c r="S33" i="1"/>
  <c r="P49" i="1" l="1"/>
  <c r="R7" i="1" l="1"/>
  <c r="R8" i="1" l="1"/>
  <c r="R9" i="1"/>
  <c r="R10" i="1"/>
  <c r="R11" i="1"/>
  <c r="R12" i="1"/>
  <c r="R13" i="1"/>
  <c r="R14" i="1"/>
  <c r="R15" i="1"/>
  <c r="R16" i="1"/>
  <c r="R17" i="1"/>
  <c r="R19" i="1"/>
  <c r="R20" i="1"/>
  <c r="R21" i="1"/>
  <c r="R22" i="1"/>
  <c r="R23" i="1"/>
  <c r="R24" i="1"/>
  <c r="R25" i="1"/>
  <c r="R26" i="1"/>
  <c r="R27" i="1"/>
  <c r="R29" i="1"/>
  <c r="R30" i="1"/>
  <c r="R31" i="1"/>
  <c r="R43" i="1"/>
  <c r="R44" i="1"/>
  <c r="R45" i="1"/>
  <c r="R46" i="1"/>
  <c r="R47" i="1"/>
  <c r="R48" i="1"/>
  <c r="R49" i="1"/>
  <c r="Q8" i="1"/>
  <c r="Q9" i="1"/>
  <c r="Q10" i="1"/>
  <c r="Q11" i="1"/>
  <c r="Q12" i="1"/>
  <c r="Q13" i="1"/>
  <c r="Q14" i="1"/>
  <c r="Q15" i="1"/>
  <c r="Q16" i="1"/>
  <c r="Q17" i="1"/>
  <c r="Q19" i="1"/>
  <c r="Q20" i="1"/>
  <c r="Q21" i="1"/>
  <c r="Q22" i="1"/>
  <c r="Q23" i="1"/>
  <c r="Q24" i="1"/>
  <c r="Q25" i="1"/>
  <c r="Q26" i="1"/>
  <c r="Q27" i="1"/>
  <c r="Q29" i="1"/>
  <c r="Q30" i="1"/>
  <c r="Q31" i="1"/>
  <c r="Q43" i="1"/>
  <c r="Q44" i="1"/>
  <c r="Q45" i="1"/>
  <c r="Q46" i="1"/>
  <c r="Q47" i="1"/>
  <c r="Q48" i="1"/>
  <c r="Q49" i="1"/>
  <c r="Q7" i="1"/>
  <c r="P29" i="1"/>
  <c r="P30" i="1"/>
  <c r="P31" i="1"/>
  <c r="P43" i="1"/>
  <c r="P44" i="1"/>
  <c r="P45" i="1"/>
  <c r="P46" i="1"/>
  <c r="P47" i="1"/>
  <c r="P48" i="1"/>
  <c r="P19" i="1"/>
  <c r="P20" i="1"/>
  <c r="P21" i="1"/>
  <c r="P22" i="1"/>
  <c r="P23" i="1"/>
  <c r="P24" i="1"/>
  <c r="P25" i="1"/>
  <c r="P26" i="1"/>
  <c r="P27" i="1"/>
  <c r="P8" i="1"/>
  <c r="P9" i="1"/>
  <c r="P10" i="1"/>
  <c r="P11" i="1"/>
  <c r="P12" i="1"/>
  <c r="P13" i="1"/>
  <c r="P14" i="1"/>
  <c r="P15" i="1"/>
  <c r="P16" i="1"/>
  <c r="P17" i="1"/>
  <c r="Q62" i="1" l="1"/>
  <c r="R62" i="1"/>
  <c r="S49" i="1"/>
  <c r="S48" i="1"/>
  <c r="S44" i="1"/>
  <c r="S29" i="1"/>
  <c r="S24" i="1"/>
  <c r="S20" i="1"/>
  <c r="S16" i="1"/>
  <c r="S12" i="1"/>
  <c r="S8" i="1"/>
  <c r="S7" i="1"/>
  <c r="S47" i="1"/>
  <c r="S43" i="1"/>
  <c r="S27" i="1"/>
  <c r="S23" i="1"/>
  <c r="S19" i="1"/>
  <c r="S15" i="1"/>
  <c r="S11" i="1"/>
  <c r="S46" i="1"/>
  <c r="S31" i="1"/>
  <c r="S26" i="1"/>
  <c r="S22" i="1"/>
  <c r="S14" i="1"/>
  <c r="S10" i="1"/>
  <c r="S45" i="1"/>
  <c r="S30" i="1"/>
  <c r="S25" i="1"/>
  <c r="S21" i="1"/>
  <c r="S17" i="1"/>
  <c r="S13" i="1"/>
  <c r="S9" i="1"/>
  <c r="S62" i="1" l="1"/>
</calcChain>
</file>

<file path=xl/sharedStrings.xml><?xml version="1.0" encoding="utf-8"?>
<sst xmlns="http://schemas.openxmlformats.org/spreadsheetml/2006/main" count="266" uniqueCount="105">
  <si>
    <t>PRODUTO</t>
  </si>
  <si>
    <t>SUPERMERCADOS</t>
  </si>
  <si>
    <t>BRETAS</t>
  </si>
  <si>
    <t>CAMPEÃO</t>
  </si>
  <si>
    <t>ECONOMIA</t>
  </si>
  <si>
    <t>CONQUISTA</t>
  </si>
  <si>
    <t>LUCAS</t>
  </si>
  <si>
    <t>RECIFE</t>
  </si>
  <si>
    <t>DINAMITE</t>
  </si>
  <si>
    <t>PONTUAL</t>
  </si>
  <si>
    <t>ASSAÍ</t>
  </si>
  <si>
    <t>ATACADÃO</t>
  </si>
  <si>
    <t>Menor Preço</t>
  </si>
  <si>
    <t>Maior Preço</t>
  </si>
  <si>
    <t>Variação Maior e Menor Preço</t>
  </si>
  <si>
    <t>Mercearia</t>
  </si>
  <si>
    <t>1 Lt</t>
  </si>
  <si>
    <t>Dúzia</t>
  </si>
  <si>
    <t>Kg</t>
  </si>
  <si>
    <t xml:space="preserve">PAEZE </t>
  </si>
  <si>
    <t xml:space="preserve">REIS </t>
  </si>
  <si>
    <t>NT</t>
  </si>
  <si>
    <t>BAIRRO</t>
  </si>
  <si>
    <t>SOMA DO MAIOR E MENOR PREÇO ENCONTRADO / VARIAÇÃO</t>
  </si>
  <si>
    <t>FONTE DE PESQUISA: PROCON MUN. DE RIO VERDE</t>
  </si>
  <si>
    <t>St. Industrial</t>
  </si>
  <si>
    <t>P. Urbano</t>
  </si>
  <si>
    <t>Jd. Goiás</t>
  </si>
  <si>
    <t>Centro</t>
  </si>
  <si>
    <t>Morada do Sol</t>
  </si>
  <si>
    <t>M. Arantes</t>
  </si>
  <si>
    <t>Popular</t>
  </si>
  <si>
    <t>St. Pauzanes</t>
  </si>
  <si>
    <t xml:space="preserve">Res. Veneza </t>
  </si>
  <si>
    <t>Eldorado</t>
  </si>
  <si>
    <t xml:space="preserve">UNID/EMB </t>
  </si>
  <si>
    <t xml:space="preserve">Nº DE PRODUTOS NÃO ENCONTRADOS - </t>
  </si>
  <si>
    <r>
      <t xml:space="preserve">GERENTE DE PESQUISA: PABLO CARVALHO - MATRÍCULA 27.393                        </t>
    </r>
    <r>
      <rPr>
        <b/>
        <i/>
        <u/>
        <sz val="12"/>
        <color theme="1"/>
        <rFont val="Times New Roman"/>
        <family val="1"/>
      </rPr>
      <t xml:space="preserve"> Valores sujeitos a alterações </t>
    </r>
  </si>
  <si>
    <t xml:space="preserve">VALOR TOTAL </t>
  </si>
  <si>
    <t>Preço Médio</t>
  </si>
  <si>
    <t>St. Agostinho</t>
  </si>
  <si>
    <t>Arroz Tipo 1 (MENOR PREÇO)</t>
  </si>
  <si>
    <t>5Kg</t>
  </si>
  <si>
    <t>Feijão Carioca Tipo 1 (MENOR PREÇO)</t>
  </si>
  <si>
    <t>1Kg</t>
  </si>
  <si>
    <t>Farinha Mandioca Torrada (MENOR PREÇO)</t>
  </si>
  <si>
    <t>500G</t>
  </si>
  <si>
    <t>Extrato de Tomate (MENOR PREÇO)</t>
  </si>
  <si>
    <t>340G</t>
  </si>
  <si>
    <t>Óleo de Soja (MENOR PREÇO)</t>
  </si>
  <si>
    <t>900ml</t>
  </si>
  <si>
    <t>Milho</t>
  </si>
  <si>
    <t>Lata</t>
  </si>
  <si>
    <t>Ervilha</t>
  </si>
  <si>
    <t>Leite Integral (MENOR PREÇO)</t>
  </si>
  <si>
    <t>Ovos Brancos (MENOR PREÇO)</t>
  </si>
  <si>
    <t>Panetone (Menor Preço)</t>
  </si>
  <si>
    <t>Chocotone (Menor Preço)</t>
  </si>
  <si>
    <t>Castanha do Pará</t>
  </si>
  <si>
    <t>Uva Passa Preta</t>
  </si>
  <si>
    <t>Uva Passa Branca</t>
  </si>
  <si>
    <t>Frutas Cristalizadas</t>
  </si>
  <si>
    <t>Ameixa seca sem caroço</t>
  </si>
  <si>
    <t>Ameixa seca com caroço</t>
  </si>
  <si>
    <t>Pistache</t>
  </si>
  <si>
    <t>Amêndoas</t>
  </si>
  <si>
    <t>Castanha de caju</t>
  </si>
  <si>
    <t>Nozes sem casca</t>
  </si>
  <si>
    <t>Nozes com casca</t>
  </si>
  <si>
    <t>Damasco</t>
  </si>
  <si>
    <t>Ameixa</t>
  </si>
  <si>
    <t>Peru (Menor Preço)</t>
  </si>
  <si>
    <t>Chester Perdigão</t>
  </si>
  <si>
    <t>Frango</t>
  </si>
  <si>
    <t>Bacalhau</t>
  </si>
  <si>
    <t>Pernil sem Osso</t>
  </si>
  <si>
    <t>Pernil com Osso</t>
  </si>
  <si>
    <t>Leitoa</t>
  </si>
  <si>
    <t>Coca Cola</t>
  </si>
  <si>
    <t>2 Lts</t>
  </si>
  <si>
    <t>Guaraná Antártica</t>
  </si>
  <si>
    <t>Guaraná (Menor Preço)</t>
  </si>
  <si>
    <t>Vinho (Menor Preço)</t>
  </si>
  <si>
    <t>750Ml</t>
  </si>
  <si>
    <t>Vinho Espumante (Menor Preço)</t>
  </si>
  <si>
    <t>Champanhe (Menor Preço)</t>
  </si>
  <si>
    <t>Cidra (Menor Preço)</t>
  </si>
  <si>
    <t>660Ml</t>
  </si>
  <si>
    <t>Frutas e Castanhas</t>
  </si>
  <si>
    <t>Carnes</t>
  </si>
  <si>
    <t>Bebidas</t>
  </si>
  <si>
    <t>Maçã</t>
  </si>
  <si>
    <t>Nectarina</t>
  </si>
  <si>
    <t>Abacaxi</t>
  </si>
  <si>
    <t>Peça</t>
  </si>
  <si>
    <t>Melancia</t>
  </si>
  <si>
    <t>Uva Itália</t>
  </si>
  <si>
    <t>Uva Niágara</t>
  </si>
  <si>
    <t>Uva Rubi</t>
  </si>
  <si>
    <t>Pêssego</t>
  </si>
  <si>
    <t>Pera</t>
  </si>
  <si>
    <t>Obs.: Os valores dos itens frutas e castanhas foram convertidos para Kg, porém podem ser comercializados em porções com pesos específicos.</t>
  </si>
  <si>
    <t>DATA DA PESQUISA: 14/12/2020 - 16/12/2020</t>
  </si>
  <si>
    <t xml:space="preserve">PESQUISA DE PREÇOS DE CESTA NATALINA - 2020. </t>
  </si>
  <si>
    <t>Preço Médio Dezembro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</si>
</sst>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(&quot;R$ &quot;* #,##0.00_);_(&quot;R$ &quot;* \(#,##0.00\);_(&quot;R$ &quot;* &quot;-&quot;??_);_(@_)"/>
    <numFmt numFmtId="165" formatCode="_(* #,##0.00_);_(* \(#,##0.00\);_(* &quot;-&quot;??_);_(@_)"/>
    <numFmt numFmtId="166" formatCode="&quot;R$&quot;\ #,##0.00"/>
    <numFmt numFmtId="167" formatCode="0.0%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12"/>
      <color rgb="FF000000"/>
      <name val="Times New Roman"/>
      <family val="1"/>
    </font>
    <font>
      <b/>
      <i/>
      <u/>
      <sz val="12"/>
      <color theme="1"/>
      <name val="Times New Roman"/>
      <family val="1"/>
    </font>
    <font>
      <b/>
      <sz val="12"/>
      <name val="Times New Roman"/>
      <family val="1"/>
    </font>
    <font>
      <sz val="8"/>
      <name val="Calibri"/>
      <family val="2"/>
      <scheme val="minor"/>
    </font>
    <font>
      <b/>
      <sz val="12"/>
      <color theme="0"/>
      <name val="Times New Roman"/>
      <family val="1"/>
    </font>
    <font>
      <b/>
      <sz val="20"/>
      <color theme="0"/>
      <name val="Times New Roman"/>
      <family val="1"/>
    </font>
  </fonts>
  <fills count="10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4D79B"/>
        <bgColor indexed="64"/>
      </patternFill>
    </fill>
    <fill>
      <patternFill patternType="solid">
        <fgColor rgb="FFCC0000"/>
        <bgColor indexed="64"/>
      </patternFill>
    </fill>
    <fill>
      <patternFill patternType="solid">
        <fgColor rgb="FF009900"/>
        <bgColor indexed="64"/>
      </patternFill>
    </fill>
    <fill>
      <patternFill patternType="solid">
        <fgColor rgb="FFC000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5" fontId="1" fillId="0" borderId="0" applyFont="0" applyFill="0" applyBorder="0" applyAlignment="0" applyProtection="0"/>
  </cellStyleXfs>
  <cellXfs count="67">
    <xf numFmtId="0" fontId="0" fillId="0" borderId="0" xfId="0"/>
    <xf numFmtId="0" fontId="3" fillId="0" borderId="0" xfId="0" applyFont="1"/>
    <xf numFmtId="0" fontId="3" fillId="0" borderId="1" xfId="0" applyFont="1" applyBorder="1"/>
    <xf numFmtId="0" fontId="3" fillId="0" borderId="1" xfId="0" applyFont="1" applyFill="1" applyBorder="1"/>
    <xf numFmtId="0" fontId="3" fillId="0" borderId="0" xfId="0" applyFont="1" applyFill="1"/>
    <xf numFmtId="166" fontId="3" fillId="0" borderId="1" xfId="0" applyNumberFormat="1" applyFont="1" applyBorder="1"/>
    <xf numFmtId="0" fontId="3" fillId="0" borderId="0" xfId="0" applyFont="1" applyBorder="1"/>
    <xf numFmtId="0" fontId="3" fillId="0" borderId="0" xfId="0" applyFont="1" applyAlignment="1">
      <alignment vertical="center"/>
    </xf>
    <xf numFmtId="0" fontId="4" fillId="2" borderId="2" xfId="0" applyFont="1" applyFill="1" applyBorder="1" applyAlignment="1">
      <alignment vertical="center"/>
    </xf>
    <xf numFmtId="0" fontId="4" fillId="2" borderId="4" xfId="0" applyFont="1" applyFill="1" applyBorder="1" applyAlignment="1">
      <alignment vertical="center"/>
    </xf>
    <xf numFmtId="0" fontId="3" fillId="2" borderId="1" xfId="0" applyFont="1" applyFill="1" applyBorder="1"/>
    <xf numFmtId="0" fontId="3" fillId="3" borderId="1" xfId="0" applyFont="1" applyFill="1" applyBorder="1"/>
    <xf numFmtId="0" fontId="3" fillId="3" borderId="2" xfId="0" applyFont="1" applyFill="1" applyBorder="1"/>
    <xf numFmtId="166" fontId="3" fillId="4" borderId="1" xfId="0" applyNumberFormat="1" applyFont="1" applyFill="1" applyBorder="1"/>
    <xf numFmtId="166" fontId="3" fillId="5" borderId="1" xfId="0" applyNumberFormat="1" applyFont="1" applyFill="1" applyBorder="1"/>
    <xf numFmtId="167" fontId="3" fillId="5" borderId="1" xfId="0" applyNumberFormat="1" applyFont="1" applyFill="1" applyBorder="1"/>
    <xf numFmtId="166" fontId="3" fillId="0" borderId="1" xfId="0" applyNumberFormat="1" applyFont="1" applyBorder="1" applyAlignment="1">
      <alignment horizontal="center" vertical="center"/>
    </xf>
    <xf numFmtId="166" fontId="3" fillId="0" borderId="2" xfId="0" applyNumberFormat="1" applyFont="1" applyBorder="1" applyAlignment="1">
      <alignment horizontal="center" vertical="center"/>
    </xf>
    <xf numFmtId="166" fontId="3" fillId="0" borderId="1" xfId="0" applyNumberFormat="1" applyFont="1" applyFill="1" applyBorder="1" applyAlignment="1">
      <alignment horizontal="center" vertical="center"/>
    </xf>
    <xf numFmtId="166" fontId="6" fillId="0" borderId="1" xfId="0" applyNumberFormat="1" applyFont="1" applyBorder="1" applyAlignment="1">
      <alignment horizontal="center" vertical="center"/>
    </xf>
    <xf numFmtId="166" fontId="3" fillId="0" borderId="2" xfId="0" applyNumberFormat="1" applyFont="1" applyFill="1" applyBorder="1" applyAlignment="1">
      <alignment horizontal="center" vertical="center"/>
    </xf>
    <xf numFmtId="167" fontId="3" fillId="0" borderId="0" xfId="0" applyNumberFormat="1" applyFont="1"/>
    <xf numFmtId="2" fontId="3" fillId="0" borderId="0" xfId="0" applyNumberFormat="1" applyFont="1"/>
    <xf numFmtId="0" fontId="3" fillId="0" borderId="0" xfId="0" applyFont="1"/>
    <xf numFmtId="0" fontId="3" fillId="0" borderId="1" xfId="0" applyFont="1" applyBorder="1"/>
    <xf numFmtId="0" fontId="3" fillId="0" borderId="1" xfId="0" applyFont="1" applyBorder="1"/>
    <xf numFmtId="0" fontId="3" fillId="0" borderId="0" xfId="0" applyFont="1"/>
    <xf numFmtId="0" fontId="3" fillId="0" borderId="0" xfId="0" applyFont="1"/>
    <xf numFmtId="0" fontId="3" fillId="0" borderId="1" xfId="0" applyFont="1" applyBorder="1"/>
    <xf numFmtId="0" fontId="3" fillId="0" borderId="0" xfId="0" applyFont="1" applyAlignment="1">
      <alignment wrapText="1"/>
    </xf>
    <xf numFmtId="0" fontId="3" fillId="0" borderId="1" xfId="0" applyFont="1" applyBorder="1"/>
    <xf numFmtId="166" fontId="3" fillId="8" borderId="1" xfId="0" applyNumberFormat="1" applyFont="1" applyFill="1" applyBorder="1"/>
    <xf numFmtId="167" fontId="3" fillId="8" borderId="1" xfId="0" applyNumberFormat="1" applyFont="1" applyFill="1" applyBorder="1"/>
    <xf numFmtId="0" fontId="3" fillId="0" borderId="0" xfId="0" applyFont="1"/>
    <xf numFmtId="0" fontId="3" fillId="8" borderId="2" xfId="0" applyFont="1" applyFill="1" applyBorder="1" applyAlignment="1">
      <alignment horizontal="center"/>
    </xf>
    <xf numFmtId="0" fontId="3" fillId="8" borderId="4" xfId="0" applyFont="1" applyFill="1" applyBorder="1" applyAlignment="1">
      <alignment horizontal="center"/>
    </xf>
    <xf numFmtId="0" fontId="3" fillId="8" borderId="1" xfId="0" applyFont="1" applyFill="1" applyBorder="1"/>
    <xf numFmtId="0" fontId="3" fillId="0" borderId="3" xfId="0" applyFont="1" applyBorder="1" applyAlignment="1"/>
    <xf numFmtId="0" fontId="3" fillId="6" borderId="0" xfId="0" applyFont="1" applyFill="1" applyAlignment="1">
      <alignment horizontal="center" wrapText="1"/>
    </xf>
    <xf numFmtId="0" fontId="3" fillId="0" borderId="1" xfId="0" applyFont="1" applyBorder="1"/>
    <xf numFmtId="0" fontId="3" fillId="4" borderId="1" xfId="0" applyFont="1" applyFill="1" applyBorder="1" applyAlignment="1">
      <alignment horizontal="center" wrapText="1"/>
    </xf>
    <xf numFmtId="0" fontId="3" fillId="5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left" vertical="center"/>
    </xf>
    <xf numFmtId="0" fontId="3" fillId="3" borderId="1" xfId="0" applyFont="1" applyFill="1" applyBorder="1" applyAlignment="1">
      <alignment horizontal="center"/>
    </xf>
    <xf numFmtId="166" fontId="3" fillId="4" borderId="7" xfId="0" applyNumberFormat="1" applyFont="1" applyFill="1" applyBorder="1" applyAlignment="1">
      <alignment horizontal="center" vertical="center" wrapText="1"/>
    </xf>
    <xf numFmtId="166" fontId="3" fillId="4" borderId="10" xfId="0" applyNumberFormat="1" applyFont="1" applyFill="1" applyBorder="1" applyAlignment="1">
      <alignment horizontal="center" vertical="center" wrapText="1"/>
    </xf>
    <xf numFmtId="166" fontId="3" fillId="4" borderId="0" xfId="0" applyNumberFormat="1" applyFont="1" applyFill="1" applyBorder="1" applyAlignment="1">
      <alignment horizontal="center" vertical="center" wrapText="1"/>
    </xf>
    <xf numFmtId="166" fontId="3" fillId="4" borderId="12" xfId="0" applyNumberFormat="1" applyFont="1" applyFill="1" applyBorder="1" applyAlignment="1">
      <alignment horizontal="center" vertical="center" wrapText="1"/>
    </xf>
    <xf numFmtId="166" fontId="3" fillId="4" borderId="9" xfId="0" applyNumberFormat="1" applyFont="1" applyFill="1" applyBorder="1" applyAlignment="1">
      <alignment horizontal="center" vertical="center" wrapText="1"/>
    </xf>
    <xf numFmtId="166" fontId="3" fillId="4" borderId="11" xfId="0" applyNumberFormat="1" applyFont="1" applyFill="1" applyBorder="1" applyAlignment="1">
      <alignment horizontal="center" vertical="center" wrapText="1"/>
    </xf>
    <xf numFmtId="166" fontId="3" fillId="4" borderId="6" xfId="0" applyNumberFormat="1" applyFont="1" applyFill="1" applyBorder="1" applyAlignment="1">
      <alignment horizontal="center" vertical="center" wrapText="1"/>
    </xf>
    <xf numFmtId="166" fontId="3" fillId="4" borderId="5" xfId="0" applyNumberFormat="1" applyFont="1" applyFill="1" applyBorder="1" applyAlignment="1">
      <alignment horizontal="center" vertical="center" wrapText="1"/>
    </xf>
    <xf numFmtId="166" fontId="3" fillId="4" borderId="8" xfId="0" applyNumberFormat="1" applyFont="1" applyFill="1" applyBorder="1" applyAlignment="1">
      <alignment horizontal="center" vertical="center" wrapText="1"/>
    </xf>
    <xf numFmtId="0" fontId="8" fillId="9" borderId="3" xfId="0" applyFont="1" applyFill="1" applyBorder="1" applyAlignment="1">
      <alignment horizontal="center" vertical="center"/>
    </xf>
    <xf numFmtId="0" fontId="8" fillId="9" borderId="1" xfId="0" applyFont="1" applyFill="1" applyBorder="1"/>
    <xf numFmtId="0" fontId="8" fillId="9" borderId="2" xfId="0" applyFont="1" applyFill="1" applyBorder="1" applyAlignment="1"/>
    <xf numFmtId="0" fontId="8" fillId="9" borderId="13" xfId="0" applyFont="1" applyFill="1" applyBorder="1" applyAlignment="1"/>
    <xf numFmtId="0" fontId="8" fillId="9" borderId="4" xfId="0" applyFont="1" applyFill="1" applyBorder="1" applyAlignment="1"/>
    <xf numFmtId="0" fontId="8" fillId="7" borderId="1" xfId="0" applyFont="1" applyFill="1" applyBorder="1"/>
    <xf numFmtId="0" fontId="8" fillId="7" borderId="2" xfId="0" applyFont="1" applyFill="1" applyBorder="1" applyAlignment="1">
      <alignment vertical="center"/>
    </xf>
    <xf numFmtId="0" fontId="8" fillId="7" borderId="13" xfId="0" applyFont="1" applyFill="1" applyBorder="1" applyAlignment="1">
      <alignment vertical="center"/>
    </xf>
    <xf numFmtId="0" fontId="8" fillId="7" borderId="13" xfId="0" applyFont="1" applyFill="1" applyBorder="1" applyAlignment="1">
      <alignment horizontal="center" vertical="center"/>
    </xf>
    <xf numFmtId="0" fontId="8" fillId="7" borderId="4" xfId="0" applyFont="1" applyFill="1" applyBorder="1" applyAlignment="1">
      <alignment vertical="center"/>
    </xf>
    <xf numFmtId="0" fontId="8" fillId="0" borderId="0" xfId="0" applyFont="1" applyFill="1"/>
    <xf numFmtId="0" fontId="9" fillId="8" borderId="1" xfId="0" applyFont="1" applyFill="1" applyBorder="1" applyAlignment="1">
      <alignment horizontal="center" vertical="top"/>
    </xf>
    <xf numFmtId="0" fontId="9" fillId="8" borderId="3" xfId="0" applyFont="1" applyFill="1" applyBorder="1" applyAlignment="1">
      <alignment horizontal="center" vertical="top"/>
    </xf>
  </cellXfs>
  <cellStyles count="5">
    <cellStyle name="Moeda 2" xfId="2"/>
    <cellStyle name="Normal" xfId="0" builtinId="0"/>
    <cellStyle name="Normal 2" xfId="1"/>
    <cellStyle name="Porcentagem 2" xfId="3"/>
    <cellStyle name="Vírgula 2" xfId="4"/>
  </cellStyles>
  <dxfs count="0"/>
  <tableStyles count="0" defaultTableStyle="TableStyleMedium2" defaultPivotStyle="PivotStyleLight16"/>
  <colors>
    <mruColors>
      <color rgb="FF009900"/>
      <color rgb="FFC4D79B"/>
      <color rgb="FF00CC00"/>
      <color rgb="FFCC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Y69"/>
  <sheetViews>
    <sheetView tabSelected="1" topLeftCell="A43" zoomScaleNormal="100" zoomScaleSheetLayoutView="80" workbookViewId="0">
      <pane xSplit="3" topLeftCell="D1" activePane="topRight" state="frozen"/>
      <selection pane="topRight" activeCell="G66" sqref="G66"/>
    </sheetView>
  </sheetViews>
  <sheetFormatPr defaultRowHeight="15.75" x14ac:dyDescent="0.25"/>
  <cols>
    <col min="1" max="1" width="5.140625" style="1" customWidth="1"/>
    <col min="2" max="2" width="43.28515625" style="1" customWidth="1"/>
    <col min="3" max="3" width="12.28515625" style="1" customWidth="1"/>
    <col min="4" max="4" width="11" style="1" customWidth="1"/>
    <col min="5" max="5" width="14.28515625" style="1" bestFit="1" customWidth="1"/>
    <col min="6" max="6" width="12.42578125" style="1" bestFit="1" customWidth="1"/>
    <col min="7" max="7" width="13.85546875" style="1" bestFit="1" customWidth="1"/>
    <col min="8" max="8" width="15.28515625" style="1" bestFit="1" customWidth="1"/>
    <col min="9" max="9" width="12.85546875" style="1" bestFit="1" customWidth="1"/>
    <col min="10" max="10" width="14" style="1" bestFit="1" customWidth="1"/>
    <col min="11" max="11" width="13.140625" style="1" customWidth="1"/>
    <col min="12" max="12" width="15.28515625" style="1" bestFit="1" customWidth="1"/>
    <col min="13" max="13" width="13.7109375" style="1" bestFit="1" customWidth="1"/>
    <col min="14" max="14" width="11.28515625" style="1" customWidth="1"/>
    <col min="15" max="15" width="11.7109375" style="1" customWidth="1"/>
    <col min="16" max="16" width="16.42578125" style="1" customWidth="1"/>
    <col min="17" max="18" width="14.42578125" style="1" customWidth="1"/>
    <col min="19" max="19" width="16.85546875" style="1" customWidth="1"/>
    <col min="20" max="20" width="9.140625" style="1"/>
    <col min="21" max="21" width="17.42578125" style="1" customWidth="1"/>
    <col min="22" max="16384" width="9.140625" style="1"/>
  </cols>
  <sheetData>
    <row r="2" spans="1:21" x14ac:dyDescent="0.25">
      <c r="B2" s="65" t="s">
        <v>103</v>
      </c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5"/>
      <c r="O2" s="65"/>
      <c r="P2" s="65"/>
      <c r="Q2" s="65"/>
      <c r="R2" s="65"/>
      <c r="S2" s="65"/>
    </row>
    <row r="3" spans="1:21" x14ac:dyDescent="0.25">
      <c r="B3" s="66"/>
      <c r="C3" s="65"/>
      <c r="D3" s="65"/>
      <c r="E3" s="65"/>
      <c r="F3" s="65"/>
      <c r="G3" s="65"/>
      <c r="H3" s="65"/>
      <c r="I3" s="65"/>
      <c r="J3" s="65"/>
      <c r="K3" s="65"/>
      <c r="L3" s="65"/>
      <c r="M3" s="65"/>
      <c r="N3" s="65"/>
      <c r="O3" s="65"/>
      <c r="P3" s="65"/>
      <c r="Q3" s="65"/>
      <c r="R3" s="65"/>
      <c r="S3" s="65"/>
    </row>
    <row r="4" spans="1:21" ht="16.5" customHeight="1" x14ac:dyDescent="0.3">
      <c r="B4" s="43" t="s">
        <v>0</v>
      </c>
      <c r="C4" s="44" t="s">
        <v>35</v>
      </c>
      <c r="D4" s="42" t="s">
        <v>1</v>
      </c>
      <c r="E4" s="42"/>
      <c r="F4" s="42"/>
      <c r="G4" s="42"/>
      <c r="H4" s="42"/>
      <c r="I4" s="42"/>
      <c r="J4" s="42"/>
      <c r="K4" s="42"/>
      <c r="L4" s="42"/>
      <c r="M4" s="42"/>
      <c r="N4" s="42"/>
      <c r="O4" s="42"/>
      <c r="P4" s="40" t="s">
        <v>104</v>
      </c>
      <c r="Q4" s="41" t="s">
        <v>12</v>
      </c>
      <c r="R4" s="40" t="s">
        <v>13</v>
      </c>
      <c r="S4" s="41" t="s">
        <v>14</v>
      </c>
      <c r="U4" s="22"/>
    </row>
    <row r="5" spans="1:21" ht="17.25" customHeight="1" x14ac:dyDescent="0.25">
      <c r="B5" s="43"/>
      <c r="C5" s="44"/>
      <c r="D5" s="54" t="s">
        <v>10</v>
      </c>
      <c r="E5" s="54" t="s">
        <v>11</v>
      </c>
      <c r="F5" s="54" t="s">
        <v>2</v>
      </c>
      <c r="G5" s="54" t="s">
        <v>3</v>
      </c>
      <c r="H5" s="54" t="s">
        <v>5</v>
      </c>
      <c r="I5" s="54" t="s">
        <v>8</v>
      </c>
      <c r="J5" s="54" t="s">
        <v>4</v>
      </c>
      <c r="K5" s="54" t="s">
        <v>6</v>
      </c>
      <c r="L5" s="54" t="s">
        <v>19</v>
      </c>
      <c r="M5" s="54" t="s">
        <v>9</v>
      </c>
      <c r="N5" s="54" t="s">
        <v>7</v>
      </c>
      <c r="O5" s="54" t="s">
        <v>20</v>
      </c>
      <c r="P5" s="40"/>
      <c r="Q5" s="41"/>
      <c r="R5" s="40"/>
      <c r="S5" s="41"/>
      <c r="U5" s="21"/>
    </row>
    <row r="6" spans="1:21" s="4" customFormat="1" x14ac:dyDescent="0.25">
      <c r="A6" s="55"/>
      <c r="B6" s="56" t="s">
        <v>15</v>
      </c>
      <c r="C6" s="57"/>
      <c r="D6" s="57"/>
      <c r="E6" s="57"/>
      <c r="F6" s="57"/>
      <c r="G6" s="57"/>
      <c r="H6" s="57"/>
      <c r="I6" s="57"/>
      <c r="J6" s="57"/>
      <c r="K6" s="57"/>
      <c r="L6" s="57"/>
      <c r="M6" s="57"/>
      <c r="N6" s="57"/>
      <c r="O6" s="57"/>
      <c r="P6" s="57"/>
      <c r="Q6" s="57"/>
      <c r="R6" s="57"/>
      <c r="S6" s="58"/>
      <c r="U6" s="21"/>
    </row>
    <row r="7" spans="1:21" x14ac:dyDescent="0.25">
      <c r="A7" s="2">
        <v>1</v>
      </c>
      <c r="B7" s="11" t="s">
        <v>41</v>
      </c>
      <c r="C7" s="24" t="s">
        <v>42</v>
      </c>
      <c r="D7" s="16">
        <v>19.899999999999999</v>
      </c>
      <c r="E7" s="16">
        <v>19.79</v>
      </c>
      <c r="F7" s="16">
        <v>20.99</v>
      </c>
      <c r="G7" s="16">
        <v>21.99</v>
      </c>
      <c r="H7" s="16">
        <v>20.99</v>
      </c>
      <c r="I7" s="16">
        <v>21.45</v>
      </c>
      <c r="J7" s="16">
        <v>23.99</v>
      </c>
      <c r="K7" s="16">
        <v>21.89</v>
      </c>
      <c r="L7" s="16">
        <v>24.98</v>
      </c>
      <c r="M7" s="16">
        <v>26.29</v>
      </c>
      <c r="N7" s="16">
        <v>22.49</v>
      </c>
      <c r="O7" s="17">
        <v>23.89</v>
      </c>
      <c r="P7" s="13">
        <f>AVERAGE(D7:O7)</f>
        <v>22.386666666666667</v>
      </c>
      <c r="Q7" s="14">
        <f t="shared" ref="Q7:Q17" si="0">MIN(D7:O7)</f>
        <v>19.79</v>
      </c>
      <c r="R7" s="13">
        <f t="shared" ref="R7:R17" si="1">MAX(D7:O7)</f>
        <v>26.29</v>
      </c>
      <c r="S7" s="15">
        <f>(R7-Q7)/Q7*100%</f>
        <v>0.32844871147043964</v>
      </c>
      <c r="U7" s="21"/>
    </row>
    <row r="8" spans="1:21" x14ac:dyDescent="0.25">
      <c r="A8" s="2">
        <v>2</v>
      </c>
      <c r="B8" s="12" t="s">
        <v>43</v>
      </c>
      <c r="C8" s="24" t="s">
        <v>44</v>
      </c>
      <c r="D8" s="16">
        <v>6.5</v>
      </c>
      <c r="E8" s="16">
        <v>5.95</v>
      </c>
      <c r="F8" s="16">
        <v>5.79</v>
      </c>
      <c r="G8" s="16">
        <v>8.99</v>
      </c>
      <c r="H8" s="16">
        <v>7.99</v>
      </c>
      <c r="I8" s="16">
        <v>5.99</v>
      </c>
      <c r="J8" s="16">
        <v>7.98</v>
      </c>
      <c r="K8" s="16">
        <v>7.19</v>
      </c>
      <c r="L8" s="16">
        <v>5.39</v>
      </c>
      <c r="M8" s="16">
        <v>7.49</v>
      </c>
      <c r="N8" s="16">
        <v>7.99</v>
      </c>
      <c r="O8" s="17">
        <v>7.99</v>
      </c>
      <c r="P8" s="13">
        <f t="shared" ref="P8:P17" si="2">AVERAGE(D8:O8)</f>
        <v>7.1033333333333317</v>
      </c>
      <c r="Q8" s="14">
        <f t="shared" si="0"/>
        <v>5.39</v>
      </c>
      <c r="R8" s="13">
        <f t="shared" si="1"/>
        <v>8.99</v>
      </c>
      <c r="S8" s="15">
        <f t="shared" ref="S8:S48" si="3">(R8-Q8)/Q8*100%</f>
        <v>0.66790352504638228</v>
      </c>
      <c r="U8" s="21"/>
    </row>
    <row r="9" spans="1:21" x14ac:dyDescent="0.25">
      <c r="A9" s="2">
        <v>3</v>
      </c>
      <c r="B9" s="12" t="s">
        <v>45</v>
      </c>
      <c r="C9" s="24" t="s">
        <v>46</v>
      </c>
      <c r="D9" s="16">
        <v>3.99</v>
      </c>
      <c r="E9" s="16">
        <v>2.4900000000000002</v>
      </c>
      <c r="F9" s="16">
        <v>4.21</v>
      </c>
      <c r="G9" s="16">
        <v>4.99</v>
      </c>
      <c r="H9" s="16">
        <v>4.49</v>
      </c>
      <c r="I9" s="16">
        <v>3.15</v>
      </c>
      <c r="J9" s="16">
        <v>4.99</v>
      </c>
      <c r="K9" s="16" t="s">
        <v>21</v>
      </c>
      <c r="L9" s="16">
        <v>3.98</v>
      </c>
      <c r="M9" s="16">
        <v>5.19</v>
      </c>
      <c r="N9" s="16">
        <v>5.49</v>
      </c>
      <c r="O9" s="17">
        <v>5.35</v>
      </c>
      <c r="P9" s="13">
        <f t="shared" si="2"/>
        <v>4.3927272727272726</v>
      </c>
      <c r="Q9" s="14">
        <f t="shared" si="0"/>
        <v>2.4900000000000002</v>
      </c>
      <c r="R9" s="13">
        <f t="shared" si="1"/>
        <v>5.49</v>
      </c>
      <c r="S9" s="15">
        <f t="shared" si="3"/>
        <v>1.2048192771084336</v>
      </c>
      <c r="U9" s="21"/>
    </row>
    <row r="10" spans="1:21" x14ac:dyDescent="0.25">
      <c r="A10" s="2">
        <v>4</v>
      </c>
      <c r="B10" s="12" t="s">
        <v>47</v>
      </c>
      <c r="C10" s="24" t="s">
        <v>48</v>
      </c>
      <c r="D10" s="16">
        <v>1.0900000000000001</v>
      </c>
      <c r="E10" s="16">
        <v>1.79</v>
      </c>
      <c r="F10" s="16">
        <v>1.99</v>
      </c>
      <c r="G10" s="16">
        <v>1.99</v>
      </c>
      <c r="H10" s="16">
        <v>2.59</v>
      </c>
      <c r="I10" s="16">
        <v>2.15</v>
      </c>
      <c r="J10" s="16">
        <v>3.19</v>
      </c>
      <c r="K10" s="16">
        <v>2.95</v>
      </c>
      <c r="L10" s="16">
        <v>2.98</v>
      </c>
      <c r="M10" s="16">
        <v>2.4500000000000002</v>
      </c>
      <c r="N10" s="16">
        <v>3.89</v>
      </c>
      <c r="O10" s="17">
        <v>1.45</v>
      </c>
      <c r="P10" s="13">
        <f t="shared" si="2"/>
        <v>2.375833333333333</v>
      </c>
      <c r="Q10" s="14">
        <f t="shared" si="0"/>
        <v>1.0900000000000001</v>
      </c>
      <c r="R10" s="13">
        <f t="shared" si="1"/>
        <v>3.89</v>
      </c>
      <c r="S10" s="15">
        <f t="shared" si="3"/>
        <v>2.568807339449541</v>
      </c>
      <c r="U10" s="21"/>
    </row>
    <row r="11" spans="1:21" x14ac:dyDescent="0.25">
      <c r="A11" s="2">
        <v>5</v>
      </c>
      <c r="B11" s="12" t="s">
        <v>49</v>
      </c>
      <c r="C11" s="3" t="s">
        <v>50</v>
      </c>
      <c r="D11" s="18">
        <v>6.49</v>
      </c>
      <c r="E11" s="18">
        <v>5.97</v>
      </c>
      <c r="F11" s="16">
        <v>6.95</v>
      </c>
      <c r="G11" s="16">
        <v>7.39</v>
      </c>
      <c r="H11" s="16">
        <v>6.98</v>
      </c>
      <c r="I11" s="16">
        <v>7.89</v>
      </c>
      <c r="J11" s="16">
        <v>6.98</v>
      </c>
      <c r="K11" s="16">
        <v>6.89</v>
      </c>
      <c r="L11" s="16">
        <v>7.59</v>
      </c>
      <c r="M11" s="16">
        <v>8.39</v>
      </c>
      <c r="N11" s="16">
        <v>7.79</v>
      </c>
      <c r="O11" s="17">
        <v>7.29</v>
      </c>
      <c r="P11" s="13">
        <f t="shared" si="2"/>
        <v>7.2166666666666686</v>
      </c>
      <c r="Q11" s="14">
        <f t="shared" si="0"/>
        <v>5.97</v>
      </c>
      <c r="R11" s="13">
        <f t="shared" si="1"/>
        <v>8.39</v>
      </c>
      <c r="S11" s="15">
        <f t="shared" si="3"/>
        <v>0.40536013400335025</v>
      </c>
      <c r="U11" s="21"/>
    </row>
    <row r="12" spans="1:21" x14ac:dyDescent="0.25">
      <c r="A12" s="2">
        <v>6</v>
      </c>
      <c r="B12" s="12" t="s">
        <v>51</v>
      </c>
      <c r="C12" s="3" t="s">
        <v>52</v>
      </c>
      <c r="D12" s="18">
        <v>1.79</v>
      </c>
      <c r="E12" s="18">
        <v>2.09</v>
      </c>
      <c r="F12" s="16">
        <v>1.89</v>
      </c>
      <c r="G12" s="16">
        <v>3.29</v>
      </c>
      <c r="H12" s="16">
        <v>2.99</v>
      </c>
      <c r="I12" s="16">
        <v>2.29</v>
      </c>
      <c r="J12" s="16">
        <v>2.99</v>
      </c>
      <c r="K12" s="16">
        <v>2.99</v>
      </c>
      <c r="L12" s="16">
        <v>3.29</v>
      </c>
      <c r="M12" s="16">
        <v>2.8</v>
      </c>
      <c r="N12" s="16">
        <v>3.09</v>
      </c>
      <c r="O12" s="17">
        <v>2.35</v>
      </c>
      <c r="P12" s="13">
        <f t="shared" si="2"/>
        <v>2.6541666666666668</v>
      </c>
      <c r="Q12" s="14">
        <f t="shared" si="0"/>
        <v>1.79</v>
      </c>
      <c r="R12" s="13">
        <f t="shared" si="1"/>
        <v>3.29</v>
      </c>
      <c r="S12" s="15">
        <f t="shared" si="3"/>
        <v>0.83798882681564246</v>
      </c>
    </row>
    <row r="13" spans="1:21" x14ac:dyDescent="0.25">
      <c r="A13" s="2">
        <v>7</v>
      </c>
      <c r="B13" s="12" t="s">
        <v>53</v>
      </c>
      <c r="C13" s="3" t="s">
        <v>52</v>
      </c>
      <c r="D13" s="18">
        <v>1.99</v>
      </c>
      <c r="E13" s="18">
        <v>2.09</v>
      </c>
      <c r="F13" s="16">
        <v>1.57</v>
      </c>
      <c r="G13" s="16">
        <v>2.69</v>
      </c>
      <c r="H13" s="16">
        <v>2.39</v>
      </c>
      <c r="I13" s="16">
        <v>1.99</v>
      </c>
      <c r="J13" s="16">
        <v>3.29</v>
      </c>
      <c r="K13" s="16">
        <v>2.99</v>
      </c>
      <c r="L13" s="16" t="s">
        <v>21</v>
      </c>
      <c r="M13" s="16">
        <v>2.4900000000000002</v>
      </c>
      <c r="N13" s="16">
        <v>2.4500000000000002</v>
      </c>
      <c r="O13" s="17">
        <v>2.95</v>
      </c>
      <c r="P13" s="13">
        <f t="shared" si="2"/>
        <v>2.4445454545454548</v>
      </c>
      <c r="Q13" s="14">
        <f t="shared" si="0"/>
        <v>1.57</v>
      </c>
      <c r="R13" s="13">
        <f t="shared" si="1"/>
        <v>3.29</v>
      </c>
      <c r="S13" s="15">
        <f t="shared" si="3"/>
        <v>1.0955414012738853</v>
      </c>
    </row>
    <row r="14" spans="1:21" x14ac:dyDescent="0.25">
      <c r="A14" s="2">
        <v>8</v>
      </c>
      <c r="B14" s="12" t="s">
        <v>54</v>
      </c>
      <c r="C14" s="3" t="s">
        <v>16</v>
      </c>
      <c r="D14" s="18">
        <v>3.19</v>
      </c>
      <c r="E14" s="18">
        <v>2.99</v>
      </c>
      <c r="F14" s="16">
        <v>3.59</v>
      </c>
      <c r="G14" s="16">
        <v>4.49</v>
      </c>
      <c r="H14" s="16">
        <v>3.99</v>
      </c>
      <c r="I14" s="16">
        <v>3.55</v>
      </c>
      <c r="J14" s="16">
        <v>3.88</v>
      </c>
      <c r="K14" s="16">
        <v>2.98</v>
      </c>
      <c r="L14" s="16">
        <v>4.8899999999999997</v>
      </c>
      <c r="M14" s="16">
        <v>3.75</v>
      </c>
      <c r="N14" s="16">
        <v>4.49</v>
      </c>
      <c r="O14" s="17">
        <v>4.49</v>
      </c>
      <c r="P14" s="13">
        <f t="shared" si="2"/>
        <v>3.8566666666666669</v>
      </c>
      <c r="Q14" s="14">
        <f t="shared" si="0"/>
        <v>2.98</v>
      </c>
      <c r="R14" s="13">
        <f t="shared" si="1"/>
        <v>4.8899999999999997</v>
      </c>
      <c r="S14" s="15">
        <f t="shared" si="3"/>
        <v>0.64093959731543615</v>
      </c>
    </row>
    <row r="15" spans="1:21" x14ac:dyDescent="0.25">
      <c r="A15" s="2">
        <v>9</v>
      </c>
      <c r="B15" s="12" t="s">
        <v>55</v>
      </c>
      <c r="C15" s="3" t="s">
        <v>17</v>
      </c>
      <c r="D15" s="18">
        <v>4.8899999999999997</v>
      </c>
      <c r="E15" s="18">
        <v>4.9000000000000004</v>
      </c>
      <c r="F15" s="16">
        <v>5.88</v>
      </c>
      <c r="G15" s="19">
        <v>6.99</v>
      </c>
      <c r="H15" s="16">
        <v>4.79</v>
      </c>
      <c r="I15" s="16">
        <v>5.95</v>
      </c>
      <c r="J15" s="16">
        <v>6.29</v>
      </c>
      <c r="K15" s="16">
        <v>6.99</v>
      </c>
      <c r="L15" s="16">
        <v>6.39</v>
      </c>
      <c r="M15" s="16">
        <v>6.49</v>
      </c>
      <c r="N15" s="16">
        <v>5.95</v>
      </c>
      <c r="O15" s="17">
        <v>5.48</v>
      </c>
      <c r="P15" s="13">
        <f t="shared" si="2"/>
        <v>5.9158333333333344</v>
      </c>
      <c r="Q15" s="14">
        <f t="shared" si="0"/>
        <v>4.79</v>
      </c>
      <c r="R15" s="13">
        <f t="shared" si="1"/>
        <v>6.99</v>
      </c>
      <c r="S15" s="15">
        <f t="shared" si="3"/>
        <v>0.45929018789144055</v>
      </c>
    </row>
    <row r="16" spans="1:21" x14ac:dyDescent="0.25">
      <c r="A16" s="2">
        <v>10</v>
      </c>
      <c r="B16" s="12" t="s">
        <v>56</v>
      </c>
      <c r="C16" s="3" t="s">
        <v>46</v>
      </c>
      <c r="D16" s="18">
        <v>5.45</v>
      </c>
      <c r="E16" s="18">
        <v>5.39</v>
      </c>
      <c r="F16" s="16">
        <v>5.99</v>
      </c>
      <c r="G16" s="16">
        <v>9.99</v>
      </c>
      <c r="H16" s="16">
        <v>10.49</v>
      </c>
      <c r="I16" s="16">
        <v>11.99</v>
      </c>
      <c r="J16" s="16">
        <v>10.79</v>
      </c>
      <c r="K16" s="16">
        <v>19.989999999999998</v>
      </c>
      <c r="L16" s="16">
        <v>12.98</v>
      </c>
      <c r="M16" s="16">
        <v>16.39</v>
      </c>
      <c r="N16" s="16">
        <v>8.2899999999999991</v>
      </c>
      <c r="O16" s="17">
        <v>7.95</v>
      </c>
      <c r="P16" s="13">
        <f t="shared" si="2"/>
        <v>10.474166666666667</v>
      </c>
      <c r="Q16" s="14">
        <f t="shared" si="0"/>
        <v>5.39</v>
      </c>
      <c r="R16" s="13">
        <f t="shared" si="1"/>
        <v>19.989999999999998</v>
      </c>
      <c r="S16" s="15">
        <f t="shared" si="3"/>
        <v>2.7087198515769941</v>
      </c>
    </row>
    <row r="17" spans="1:25" x14ac:dyDescent="0.25">
      <c r="A17" s="2">
        <v>11</v>
      </c>
      <c r="B17" s="12" t="s">
        <v>57</v>
      </c>
      <c r="C17" s="3" t="s">
        <v>46</v>
      </c>
      <c r="D17" s="18" t="s">
        <v>21</v>
      </c>
      <c r="E17" s="18">
        <v>5.39</v>
      </c>
      <c r="F17" s="16">
        <v>5.99</v>
      </c>
      <c r="G17" s="16">
        <v>9.99</v>
      </c>
      <c r="H17" s="16">
        <v>14.99</v>
      </c>
      <c r="I17" s="16">
        <v>23.95</v>
      </c>
      <c r="J17" s="16">
        <v>10.79</v>
      </c>
      <c r="K17" s="16">
        <v>19.989999999999998</v>
      </c>
      <c r="L17" s="16">
        <v>12.98</v>
      </c>
      <c r="M17" s="16">
        <v>16.39</v>
      </c>
      <c r="N17" s="16">
        <v>8.2899999999999991</v>
      </c>
      <c r="O17" s="17">
        <v>17.95</v>
      </c>
      <c r="P17" s="13">
        <f t="shared" si="2"/>
        <v>13.336363636363636</v>
      </c>
      <c r="Q17" s="14">
        <f t="shared" si="0"/>
        <v>5.39</v>
      </c>
      <c r="R17" s="13">
        <f t="shared" si="1"/>
        <v>23.95</v>
      </c>
      <c r="S17" s="15">
        <f t="shared" si="3"/>
        <v>3.4434137291280149</v>
      </c>
    </row>
    <row r="18" spans="1:25" s="64" customFormat="1" x14ac:dyDescent="0.25">
      <c r="A18" s="59"/>
      <c r="B18" s="60" t="s">
        <v>88</v>
      </c>
      <c r="C18" s="61"/>
      <c r="D18" s="62"/>
      <c r="E18" s="62"/>
      <c r="F18" s="62"/>
      <c r="G18" s="62"/>
      <c r="H18" s="62"/>
      <c r="I18" s="62"/>
      <c r="J18" s="62"/>
      <c r="K18" s="62"/>
      <c r="L18" s="62"/>
      <c r="M18" s="62"/>
      <c r="N18" s="62"/>
      <c r="O18" s="62"/>
      <c r="P18" s="61"/>
      <c r="Q18" s="61"/>
      <c r="R18" s="61"/>
      <c r="S18" s="63"/>
    </row>
    <row r="19" spans="1:25" x14ac:dyDescent="0.25">
      <c r="A19" s="24">
        <v>12</v>
      </c>
      <c r="B19" s="12" t="s">
        <v>58</v>
      </c>
      <c r="C19" s="24" t="s">
        <v>18</v>
      </c>
      <c r="D19" s="16">
        <v>125</v>
      </c>
      <c r="E19" s="16">
        <v>79.900000000000006</v>
      </c>
      <c r="F19" s="16">
        <v>159.9</v>
      </c>
      <c r="G19" s="16">
        <v>129.9</v>
      </c>
      <c r="H19" s="16">
        <v>94.99</v>
      </c>
      <c r="I19" s="16">
        <v>99.95</v>
      </c>
      <c r="J19" s="16">
        <v>139.75</v>
      </c>
      <c r="K19" s="16">
        <v>79.989999999999995</v>
      </c>
      <c r="L19" s="16">
        <v>94.79</v>
      </c>
      <c r="M19" s="16">
        <v>139.44999999999999</v>
      </c>
      <c r="N19" s="16" t="s">
        <v>21</v>
      </c>
      <c r="O19" s="17">
        <v>55.45</v>
      </c>
      <c r="P19" s="13">
        <f t="shared" ref="P19:P28" si="4">AVERAGE(D19:O19)</f>
        <v>109.00636363636364</v>
      </c>
      <c r="Q19" s="14">
        <f t="shared" ref="Q19:Q41" si="5">MIN(D19:O19)</f>
        <v>55.45</v>
      </c>
      <c r="R19" s="13">
        <f t="shared" ref="R19:R41" si="6">MAX(D19:O19)</f>
        <v>159.9</v>
      </c>
      <c r="S19" s="15">
        <f t="shared" si="3"/>
        <v>1.8836789900811541</v>
      </c>
    </row>
    <row r="20" spans="1:25" x14ac:dyDescent="0.25">
      <c r="A20" s="24">
        <v>13</v>
      </c>
      <c r="B20" s="12" t="s">
        <v>59</v>
      </c>
      <c r="C20" s="24" t="s">
        <v>18</v>
      </c>
      <c r="D20" s="16">
        <v>29.8</v>
      </c>
      <c r="E20" s="16">
        <v>27.45</v>
      </c>
      <c r="F20" s="16">
        <v>59.9</v>
      </c>
      <c r="G20" s="16">
        <v>49.93</v>
      </c>
      <c r="H20" s="16">
        <v>24.99</v>
      </c>
      <c r="I20" s="16">
        <v>32.450000000000003</v>
      </c>
      <c r="J20" s="16">
        <v>49.95</v>
      </c>
      <c r="K20" s="16">
        <v>24.99</v>
      </c>
      <c r="L20" s="16">
        <v>21.99</v>
      </c>
      <c r="M20" s="16">
        <v>18.89</v>
      </c>
      <c r="N20" s="16" t="s">
        <v>21</v>
      </c>
      <c r="O20" s="17">
        <v>23.35</v>
      </c>
      <c r="P20" s="13">
        <f t="shared" si="4"/>
        <v>33.06272727272728</v>
      </c>
      <c r="Q20" s="14">
        <f t="shared" si="5"/>
        <v>18.89</v>
      </c>
      <c r="R20" s="13">
        <f t="shared" si="6"/>
        <v>59.9</v>
      </c>
      <c r="S20" s="15">
        <f t="shared" si="3"/>
        <v>2.1709899417681311</v>
      </c>
    </row>
    <row r="21" spans="1:25" x14ac:dyDescent="0.25">
      <c r="A21" s="24">
        <v>14</v>
      </c>
      <c r="B21" s="12" t="s">
        <v>60</v>
      </c>
      <c r="C21" s="24" t="s">
        <v>18</v>
      </c>
      <c r="D21" s="16">
        <v>38.450000000000003</v>
      </c>
      <c r="E21" s="16">
        <v>39.950000000000003</v>
      </c>
      <c r="F21" s="16">
        <v>79.930000000000007</v>
      </c>
      <c r="G21" s="16">
        <v>54.25</v>
      </c>
      <c r="H21" s="16" t="s">
        <v>21</v>
      </c>
      <c r="I21" s="16">
        <v>52.45</v>
      </c>
      <c r="J21" s="16">
        <v>49.45</v>
      </c>
      <c r="K21" s="16">
        <v>10.99</v>
      </c>
      <c r="L21" s="16" t="s">
        <v>21</v>
      </c>
      <c r="M21" s="16">
        <v>51.95</v>
      </c>
      <c r="N21" s="16" t="s">
        <v>21</v>
      </c>
      <c r="O21" s="17">
        <v>24.75</v>
      </c>
      <c r="P21" s="13">
        <f t="shared" si="4"/>
        <v>44.68555555555556</v>
      </c>
      <c r="Q21" s="14">
        <f t="shared" si="5"/>
        <v>10.99</v>
      </c>
      <c r="R21" s="13">
        <f t="shared" si="6"/>
        <v>79.930000000000007</v>
      </c>
      <c r="S21" s="15">
        <f t="shared" si="3"/>
        <v>6.2729754322111022</v>
      </c>
    </row>
    <row r="22" spans="1:25" x14ac:dyDescent="0.25">
      <c r="A22" s="24">
        <v>15</v>
      </c>
      <c r="B22" s="12" t="s">
        <v>61</v>
      </c>
      <c r="C22" s="24" t="s">
        <v>18</v>
      </c>
      <c r="D22" s="16" t="s">
        <v>21</v>
      </c>
      <c r="E22" s="16">
        <v>86</v>
      </c>
      <c r="F22" s="16">
        <v>48.1</v>
      </c>
      <c r="G22" s="16">
        <v>36.6</v>
      </c>
      <c r="H22" s="16">
        <v>19.989999999999998</v>
      </c>
      <c r="I22" s="16">
        <v>31.83</v>
      </c>
      <c r="J22" s="16">
        <v>49.45</v>
      </c>
      <c r="K22" s="16">
        <v>14.99</v>
      </c>
      <c r="L22" s="16" t="s">
        <v>21</v>
      </c>
      <c r="M22" s="16">
        <v>13.29</v>
      </c>
      <c r="N22" s="16" t="s">
        <v>21</v>
      </c>
      <c r="O22" s="17" t="s">
        <v>21</v>
      </c>
      <c r="P22" s="13">
        <f t="shared" si="4"/>
        <v>37.53125</v>
      </c>
      <c r="Q22" s="14">
        <f t="shared" si="5"/>
        <v>13.29</v>
      </c>
      <c r="R22" s="13">
        <f t="shared" si="6"/>
        <v>86</v>
      </c>
      <c r="S22" s="15">
        <f t="shared" si="3"/>
        <v>5.4710308502633564</v>
      </c>
    </row>
    <row r="23" spans="1:25" x14ac:dyDescent="0.25">
      <c r="A23" s="24">
        <v>16</v>
      </c>
      <c r="B23" s="12" t="s">
        <v>62</v>
      </c>
      <c r="C23" s="24" t="s">
        <v>18</v>
      </c>
      <c r="D23" s="16">
        <v>35.799999999999997</v>
      </c>
      <c r="E23" s="16">
        <v>44.95</v>
      </c>
      <c r="F23" s="16">
        <v>69.900000000000006</v>
      </c>
      <c r="G23" s="16">
        <v>73.260000000000005</v>
      </c>
      <c r="H23" s="16">
        <v>44.99</v>
      </c>
      <c r="I23" s="16">
        <v>42.45</v>
      </c>
      <c r="J23" s="16" t="s">
        <v>21</v>
      </c>
      <c r="K23" s="16" t="s">
        <v>21</v>
      </c>
      <c r="L23" s="16" t="s">
        <v>21</v>
      </c>
      <c r="M23" s="16">
        <v>58.45</v>
      </c>
      <c r="N23" s="16" t="s">
        <v>21</v>
      </c>
      <c r="O23" s="17">
        <v>17.95</v>
      </c>
      <c r="P23" s="13">
        <f t="shared" si="4"/>
        <v>48.46875</v>
      </c>
      <c r="Q23" s="14">
        <f t="shared" si="5"/>
        <v>17.95</v>
      </c>
      <c r="R23" s="13">
        <f t="shared" si="6"/>
        <v>73.260000000000005</v>
      </c>
      <c r="S23" s="15">
        <f t="shared" si="3"/>
        <v>3.0813370473537609</v>
      </c>
    </row>
    <row r="24" spans="1:25" x14ac:dyDescent="0.25">
      <c r="A24" s="24">
        <v>17</v>
      </c>
      <c r="B24" s="12" t="s">
        <v>63</v>
      </c>
      <c r="C24" s="24" t="s">
        <v>18</v>
      </c>
      <c r="D24" s="16">
        <v>24.5</v>
      </c>
      <c r="E24" s="16">
        <v>37.450000000000003</v>
      </c>
      <c r="F24" s="16">
        <v>49.9</v>
      </c>
      <c r="G24" s="16" t="s">
        <v>21</v>
      </c>
      <c r="H24" s="16" t="s">
        <v>21</v>
      </c>
      <c r="I24" s="16">
        <v>29.95</v>
      </c>
      <c r="J24" s="16">
        <v>73.5</v>
      </c>
      <c r="K24" s="16">
        <v>39.99</v>
      </c>
      <c r="L24" s="16" t="s">
        <v>21</v>
      </c>
      <c r="M24" s="16">
        <v>49.45</v>
      </c>
      <c r="N24" s="16" t="s">
        <v>21</v>
      </c>
      <c r="O24" s="20">
        <v>14.95</v>
      </c>
      <c r="P24" s="13">
        <f t="shared" si="4"/>
        <v>39.96125</v>
      </c>
      <c r="Q24" s="14">
        <f t="shared" si="5"/>
        <v>14.95</v>
      </c>
      <c r="R24" s="13">
        <f t="shared" si="6"/>
        <v>73.5</v>
      </c>
      <c r="S24" s="15">
        <f t="shared" si="3"/>
        <v>3.9163879598662206</v>
      </c>
    </row>
    <row r="25" spans="1:25" x14ac:dyDescent="0.25">
      <c r="A25" s="24">
        <v>18</v>
      </c>
      <c r="B25" s="12" t="s">
        <v>64</v>
      </c>
      <c r="C25" s="24" t="s">
        <v>18</v>
      </c>
      <c r="D25" s="16" t="s">
        <v>21</v>
      </c>
      <c r="E25" s="16">
        <v>179</v>
      </c>
      <c r="F25" s="16">
        <v>219.1</v>
      </c>
      <c r="G25" s="16" t="s">
        <v>21</v>
      </c>
      <c r="H25" s="16">
        <v>149.47999999999999</v>
      </c>
      <c r="I25" s="16" t="s">
        <v>21</v>
      </c>
      <c r="J25" s="16">
        <v>134.94999999999999</v>
      </c>
      <c r="K25" s="16">
        <v>173.26</v>
      </c>
      <c r="L25" s="16" t="s">
        <v>21</v>
      </c>
      <c r="M25" s="16">
        <v>157.44999999999999</v>
      </c>
      <c r="N25" s="16" t="s">
        <v>21</v>
      </c>
      <c r="O25" s="17" t="s">
        <v>21</v>
      </c>
      <c r="P25" s="13">
        <f t="shared" si="4"/>
        <v>168.87333333333333</v>
      </c>
      <c r="Q25" s="14">
        <f t="shared" si="5"/>
        <v>134.94999999999999</v>
      </c>
      <c r="R25" s="13">
        <f t="shared" si="6"/>
        <v>219.1</v>
      </c>
      <c r="S25" s="15">
        <f t="shared" si="3"/>
        <v>0.62356428306780298</v>
      </c>
    </row>
    <row r="26" spans="1:25" x14ac:dyDescent="0.25">
      <c r="A26" s="24">
        <v>19</v>
      </c>
      <c r="B26" s="12" t="s">
        <v>65</v>
      </c>
      <c r="C26" s="24" t="s">
        <v>18</v>
      </c>
      <c r="D26" s="16" t="s">
        <v>21</v>
      </c>
      <c r="E26" s="16" t="s">
        <v>21</v>
      </c>
      <c r="F26" s="16">
        <v>159.9</v>
      </c>
      <c r="G26" s="16" t="s">
        <v>21</v>
      </c>
      <c r="H26" s="16" t="s">
        <v>21</v>
      </c>
      <c r="I26" s="16" t="s">
        <v>21</v>
      </c>
      <c r="J26" s="16">
        <v>114.95</v>
      </c>
      <c r="K26" s="16" t="s">
        <v>21</v>
      </c>
      <c r="L26" s="16">
        <v>99.98</v>
      </c>
      <c r="M26" s="16">
        <v>157.44999999999999</v>
      </c>
      <c r="N26" s="16" t="s">
        <v>21</v>
      </c>
      <c r="O26" s="17" t="s">
        <v>21</v>
      </c>
      <c r="P26" s="13">
        <f t="shared" si="4"/>
        <v>133.07</v>
      </c>
      <c r="Q26" s="14">
        <f t="shared" si="5"/>
        <v>99.98</v>
      </c>
      <c r="R26" s="13">
        <f t="shared" si="6"/>
        <v>159.9</v>
      </c>
      <c r="S26" s="15">
        <f t="shared" si="3"/>
        <v>0.59931986397279458</v>
      </c>
    </row>
    <row r="27" spans="1:25" x14ac:dyDescent="0.25">
      <c r="A27" s="24">
        <v>20</v>
      </c>
      <c r="B27" s="12" t="s">
        <v>66</v>
      </c>
      <c r="C27" s="24" t="s">
        <v>18</v>
      </c>
      <c r="D27" s="16">
        <v>138.38999999999999</v>
      </c>
      <c r="E27" s="16">
        <v>109</v>
      </c>
      <c r="F27" s="16">
        <v>159.9</v>
      </c>
      <c r="G27" s="16">
        <v>189.9</v>
      </c>
      <c r="H27" s="16">
        <v>159.99</v>
      </c>
      <c r="I27" s="16">
        <v>134.94999999999999</v>
      </c>
      <c r="J27" s="16">
        <v>144.94999999999999</v>
      </c>
      <c r="K27" s="16" t="s">
        <v>21</v>
      </c>
      <c r="L27" s="16">
        <v>128.97999999999999</v>
      </c>
      <c r="M27" s="16">
        <v>139.44999999999999</v>
      </c>
      <c r="N27" s="16" t="s">
        <v>21</v>
      </c>
      <c r="O27" s="20">
        <v>99.95</v>
      </c>
      <c r="P27" s="13">
        <f t="shared" si="4"/>
        <v>140.54599999999999</v>
      </c>
      <c r="Q27" s="14">
        <f t="shared" si="5"/>
        <v>99.95</v>
      </c>
      <c r="R27" s="13">
        <f t="shared" si="6"/>
        <v>189.9</v>
      </c>
      <c r="S27" s="15">
        <f t="shared" si="3"/>
        <v>0.89994997498749374</v>
      </c>
    </row>
    <row r="28" spans="1:25" s="23" customFormat="1" x14ac:dyDescent="0.25">
      <c r="A28" s="24">
        <v>21</v>
      </c>
      <c r="B28" s="12" t="s">
        <v>67</v>
      </c>
      <c r="C28" s="24" t="s">
        <v>18</v>
      </c>
      <c r="D28" s="16">
        <v>119</v>
      </c>
      <c r="E28" s="16">
        <v>99</v>
      </c>
      <c r="F28" s="16" t="s">
        <v>21</v>
      </c>
      <c r="G28" s="16">
        <v>179.9</v>
      </c>
      <c r="H28" s="16">
        <v>119.99</v>
      </c>
      <c r="I28" s="16">
        <v>94.95</v>
      </c>
      <c r="J28" s="16">
        <v>144.94999999999999</v>
      </c>
      <c r="K28" s="16" t="s">
        <v>21</v>
      </c>
      <c r="L28" s="16" t="s">
        <v>21</v>
      </c>
      <c r="M28" s="16">
        <v>157.44999999999999</v>
      </c>
      <c r="N28" s="16" t="s">
        <v>21</v>
      </c>
      <c r="O28" s="17">
        <v>91.35</v>
      </c>
      <c r="P28" s="13">
        <f t="shared" si="4"/>
        <v>125.82375</v>
      </c>
      <c r="Q28" s="14">
        <f t="shared" si="5"/>
        <v>91.35</v>
      </c>
      <c r="R28" s="13">
        <f t="shared" si="6"/>
        <v>179.9</v>
      </c>
      <c r="S28" s="15">
        <f t="shared" si="3"/>
        <v>0.9693486590038316</v>
      </c>
    </row>
    <row r="29" spans="1:25" x14ac:dyDescent="0.25">
      <c r="A29" s="24">
        <v>22</v>
      </c>
      <c r="B29" s="12" t="s">
        <v>68</v>
      </c>
      <c r="C29" s="24" t="s">
        <v>18</v>
      </c>
      <c r="D29" s="16" t="s">
        <v>21</v>
      </c>
      <c r="E29" s="16" t="s">
        <v>21</v>
      </c>
      <c r="F29" s="16" t="s">
        <v>21</v>
      </c>
      <c r="G29" s="16" t="s">
        <v>21</v>
      </c>
      <c r="H29" s="16" t="s">
        <v>21</v>
      </c>
      <c r="I29" s="16">
        <v>92.95</v>
      </c>
      <c r="J29" s="16" t="s">
        <v>21</v>
      </c>
      <c r="K29" s="16" t="s">
        <v>21</v>
      </c>
      <c r="L29" s="16">
        <v>136.97999999999999</v>
      </c>
      <c r="M29" s="16" t="s">
        <v>21</v>
      </c>
      <c r="N29" s="16" t="s">
        <v>21</v>
      </c>
      <c r="O29" s="17" t="s">
        <v>21</v>
      </c>
      <c r="P29" s="13">
        <f t="shared" ref="P29:P41" si="7">AVERAGE(D29:O29)</f>
        <v>114.965</v>
      </c>
      <c r="Q29" s="14">
        <f t="shared" si="5"/>
        <v>92.95</v>
      </c>
      <c r="R29" s="13">
        <f t="shared" si="6"/>
        <v>136.97999999999999</v>
      </c>
      <c r="S29" s="15">
        <f t="shared" si="3"/>
        <v>0.4736955352339966</v>
      </c>
      <c r="U29" s="6"/>
    </row>
    <row r="30" spans="1:25" x14ac:dyDescent="0.25">
      <c r="A30" s="24">
        <v>23</v>
      </c>
      <c r="B30" s="12" t="s">
        <v>69</v>
      </c>
      <c r="C30" s="24" t="s">
        <v>18</v>
      </c>
      <c r="D30" s="16" t="s">
        <v>21</v>
      </c>
      <c r="E30" s="16">
        <v>74.900000000000006</v>
      </c>
      <c r="F30" s="16">
        <v>89.9</v>
      </c>
      <c r="G30" s="16">
        <v>79.930000000000007</v>
      </c>
      <c r="H30" s="16">
        <v>79.989999999999995</v>
      </c>
      <c r="I30" s="16">
        <v>74.95</v>
      </c>
      <c r="J30" s="16">
        <v>99.5</v>
      </c>
      <c r="K30" s="16">
        <v>39.99</v>
      </c>
      <c r="L30" s="16">
        <v>81.94</v>
      </c>
      <c r="M30" s="16">
        <v>84.5</v>
      </c>
      <c r="N30" s="16" t="s">
        <v>21</v>
      </c>
      <c r="O30" s="17">
        <v>60.45</v>
      </c>
      <c r="P30" s="13">
        <f t="shared" si="7"/>
        <v>76.60499999999999</v>
      </c>
      <c r="Q30" s="14">
        <f t="shared" si="5"/>
        <v>39.99</v>
      </c>
      <c r="R30" s="13">
        <f t="shared" si="6"/>
        <v>99.5</v>
      </c>
      <c r="S30" s="15">
        <f t="shared" si="3"/>
        <v>1.4881220305076268</v>
      </c>
    </row>
    <row r="31" spans="1:25" x14ac:dyDescent="0.25">
      <c r="A31" s="24">
        <v>24</v>
      </c>
      <c r="B31" s="12" t="s">
        <v>70</v>
      </c>
      <c r="C31" s="24" t="s">
        <v>18</v>
      </c>
      <c r="D31" s="16">
        <v>10.89</v>
      </c>
      <c r="E31" s="16">
        <v>10.9</v>
      </c>
      <c r="F31" s="16" t="s">
        <v>21</v>
      </c>
      <c r="G31" s="16">
        <v>5.99</v>
      </c>
      <c r="H31" s="16">
        <v>19.989999999999998</v>
      </c>
      <c r="I31" s="16">
        <v>8.59</v>
      </c>
      <c r="J31" s="16">
        <v>4.79</v>
      </c>
      <c r="K31" s="16">
        <v>14.99</v>
      </c>
      <c r="L31" s="16">
        <v>9.98</v>
      </c>
      <c r="M31" s="16">
        <v>13.49</v>
      </c>
      <c r="N31" s="16">
        <v>10.99</v>
      </c>
      <c r="O31" s="17">
        <v>19.989999999999998</v>
      </c>
      <c r="P31" s="13">
        <f t="shared" si="7"/>
        <v>11.871818181818183</v>
      </c>
      <c r="Q31" s="14">
        <f t="shared" si="5"/>
        <v>4.79</v>
      </c>
      <c r="R31" s="13">
        <f t="shared" si="6"/>
        <v>19.989999999999998</v>
      </c>
      <c r="S31" s="15">
        <f t="shared" si="3"/>
        <v>3.173277661795407</v>
      </c>
      <c r="Y31" s="7"/>
    </row>
    <row r="32" spans="1:25" s="26" customFormat="1" x14ac:dyDescent="0.25">
      <c r="A32" s="25">
        <v>25</v>
      </c>
      <c r="B32" s="12" t="s">
        <v>91</v>
      </c>
      <c r="C32" s="25" t="s">
        <v>18</v>
      </c>
      <c r="D32" s="16">
        <v>8.99</v>
      </c>
      <c r="E32" s="16">
        <v>8.49</v>
      </c>
      <c r="F32" s="16">
        <v>8.99</v>
      </c>
      <c r="G32" s="16">
        <v>10.99</v>
      </c>
      <c r="H32" s="16">
        <v>6.99</v>
      </c>
      <c r="I32" s="16">
        <v>9.99</v>
      </c>
      <c r="J32" s="16">
        <v>11.9</v>
      </c>
      <c r="K32" s="16">
        <v>11.99</v>
      </c>
      <c r="L32" s="16">
        <v>9.98</v>
      </c>
      <c r="M32" s="16">
        <v>11.79</v>
      </c>
      <c r="N32" s="16">
        <v>9.49</v>
      </c>
      <c r="O32" s="17">
        <v>17.989999999999998</v>
      </c>
      <c r="P32" s="13">
        <f t="shared" si="7"/>
        <v>10.631666666666666</v>
      </c>
      <c r="Q32" s="14">
        <f t="shared" si="5"/>
        <v>6.99</v>
      </c>
      <c r="R32" s="13">
        <f t="shared" si="6"/>
        <v>17.989999999999998</v>
      </c>
      <c r="S32" s="15">
        <f t="shared" si="3"/>
        <v>1.573676680972818</v>
      </c>
      <c r="Y32" s="7"/>
    </row>
    <row r="33" spans="1:25" s="26" customFormat="1" x14ac:dyDescent="0.25">
      <c r="A33" s="25">
        <v>26</v>
      </c>
      <c r="B33" s="12" t="s">
        <v>92</v>
      </c>
      <c r="C33" s="25" t="s">
        <v>18</v>
      </c>
      <c r="D33" s="16">
        <v>4.99</v>
      </c>
      <c r="E33" s="16">
        <v>13.9</v>
      </c>
      <c r="F33" s="16" t="s">
        <v>21</v>
      </c>
      <c r="G33" s="16">
        <v>19.899999999999999</v>
      </c>
      <c r="H33" s="16">
        <v>19.98</v>
      </c>
      <c r="I33" s="16">
        <v>14.49</v>
      </c>
      <c r="J33" s="16">
        <v>14.8</v>
      </c>
      <c r="K33" s="16">
        <v>14.99</v>
      </c>
      <c r="L33" s="16">
        <v>11.69</v>
      </c>
      <c r="M33" s="16">
        <v>9.99</v>
      </c>
      <c r="N33" s="16" t="s">
        <v>21</v>
      </c>
      <c r="O33" s="17">
        <v>19.989999999999998</v>
      </c>
      <c r="P33" s="13">
        <f t="shared" si="7"/>
        <v>14.471999999999998</v>
      </c>
      <c r="Q33" s="14">
        <f t="shared" si="5"/>
        <v>4.99</v>
      </c>
      <c r="R33" s="13">
        <f t="shared" si="6"/>
        <v>19.989999999999998</v>
      </c>
      <c r="S33" s="15">
        <f t="shared" si="3"/>
        <v>3.0060120240480956</v>
      </c>
      <c r="Y33" s="7"/>
    </row>
    <row r="34" spans="1:25" s="26" customFormat="1" x14ac:dyDescent="0.25">
      <c r="A34" s="25">
        <v>27</v>
      </c>
      <c r="B34" s="12" t="s">
        <v>93</v>
      </c>
      <c r="C34" s="25" t="s">
        <v>94</v>
      </c>
      <c r="D34" s="16">
        <v>2.99</v>
      </c>
      <c r="E34" s="16">
        <v>2.95</v>
      </c>
      <c r="F34" s="16">
        <v>3.69</v>
      </c>
      <c r="G34" s="16">
        <v>3.99</v>
      </c>
      <c r="H34" s="16">
        <v>3.99</v>
      </c>
      <c r="I34" s="16">
        <v>1.99</v>
      </c>
      <c r="J34" s="16">
        <v>5.89</v>
      </c>
      <c r="K34" s="16">
        <v>4.99</v>
      </c>
      <c r="L34" s="16">
        <v>3.99</v>
      </c>
      <c r="M34" s="16">
        <v>2.8</v>
      </c>
      <c r="N34" s="16">
        <v>2.99</v>
      </c>
      <c r="O34" s="17">
        <v>3.49</v>
      </c>
      <c r="P34" s="13">
        <f t="shared" si="7"/>
        <v>3.6458333333333335</v>
      </c>
      <c r="Q34" s="14">
        <f t="shared" si="5"/>
        <v>1.99</v>
      </c>
      <c r="R34" s="13">
        <f t="shared" si="6"/>
        <v>5.89</v>
      </c>
      <c r="S34" s="15">
        <f t="shared" si="3"/>
        <v>1.9597989949748742</v>
      </c>
      <c r="Y34" s="7"/>
    </row>
    <row r="35" spans="1:25" s="27" customFormat="1" x14ac:dyDescent="0.25">
      <c r="A35" s="28">
        <v>28</v>
      </c>
      <c r="B35" s="12" t="s">
        <v>95</v>
      </c>
      <c r="C35" s="28" t="s">
        <v>94</v>
      </c>
      <c r="D35" s="16">
        <v>12.9</v>
      </c>
      <c r="E35" s="16">
        <v>10.79</v>
      </c>
      <c r="F35" s="16" t="s">
        <v>21</v>
      </c>
      <c r="G35" s="16" t="s">
        <v>21</v>
      </c>
      <c r="H35" s="16" t="s">
        <v>21</v>
      </c>
      <c r="I35" s="16" t="s">
        <v>21</v>
      </c>
      <c r="J35" s="16" t="s">
        <v>21</v>
      </c>
      <c r="K35" s="16" t="s">
        <v>21</v>
      </c>
      <c r="L35" s="16" t="s">
        <v>21</v>
      </c>
      <c r="M35" s="16" t="s">
        <v>21</v>
      </c>
      <c r="N35" s="16" t="s">
        <v>21</v>
      </c>
      <c r="O35" s="16" t="s">
        <v>21</v>
      </c>
      <c r="P35" s="13">
        <f t="shared" si="7"/>
        <v>11.844999999999999</v>
      </c>
      <c r="Q35" s="14">
        <f t="shared" si="5"/>
        <v>10.79</v>
      </c>
      <c r="R35" s="13">
        <f t="shared" si="6"/>
        <v>12.9</v>
      </c>
      <c r="S35" s="15">
        <f t="shared" si="3"/>
        <v>0.19555143651529205</v>
      </c>
      <c r="Y35" s="7"/>
    </row>
    <row r="36" spans="1:25" s="26" customFormat="1" x14ac:dyDescent="0.25">
      <c r="A36" s="28">
        <v>29</v>
      </c>
      <c r="B36" s="12" t="s">
        <v>95</v>
      </c>
      <c r="C36" s="25" t="s">
        <v>18</v>
      </c>
      <c r="D36" s="16" t="s">
        <v>21</v>
      </c>
      <c r="E36" s="16" t="s">
        <v>21</v>
      </c>
      <c r="F36" s="16">
        <v>1.49</v>
      </c>
      <c r="G36" s="16">
        <v>1.49</v>
      </c>
      <c r="H36" s="16">
        <v>2.4900000000000002</v>
      </c>
      <c r="I36" s="16">
        <v>1.99</v>
      </c>
      <c r="J36" s="16">
        <v>2.69</v>
      </c>
      <c r="K36" s="16">
        <v>2.4900000000000002</v>
      </c>
      <c r="L36" s="16">
        <v>1.93</v>
      </c>
      <c r="M36" s="16">
        <v>2.19</v>
      </c>
      <c r="N36" s="16">
        <v>1.89</v>
      </c>
      <c r="O36" s="17">
        <v>2.99</v>
      </c>
      <c r="P36" s="13">
        <f t="shared" si="7"/>
        <v>2.1640000000000001</v>
      </c>
      <c r="Q36" s="14">
        <f t="shared" si="5"/>
        <v>1.49</v>
      </c>
      <c r="R36" s="13">
        <f t="shared" si="6"/>
        <v>2.99</v>
      </c>
      <c r="S36" s="15">
        <f t="shared" si="3"/>
        <v>1.0067114093959733</v>
      </c>
      <c r="Y36" s="7"/>
    </row>
    <row r="37" spans="1:25" s="26" customFormat="1" x14ac:dyDescent="0.25">
      <c r="A37" s="28">
        <v>30</v>
      </c>
      <c r="B37" s="12" t="s">
        <v>96</v>
      </c>
      <c r="C37" s="25" t="s">
        <v>18</v>
      </c>
      <c r="D37" s="16" t="s">
        <v>21</v>
      </c>
      <c r="E37" s="16">
        <v>13.8</v>
      </c>
      <c r="F37" s="16" t="s">
        <v>21</v>
      </c>
      <c r="G37" s="16">
        <v>19.989999999999998</v>
      </c>
      <c r="H37" s="16">
        <v>19.98</v>
      </c>
      <c r="I37" s="16">
        <v>11.64</v>
      </c>
      <c r="J37" s="16">
        <v>19.98</v>
      </c>
      <c r="K37" s="16">
        <v>19.989999999999998</v>
      </c>
      <c r="L37" s="16" t="s">
        <v>21</v>
      </c>
      <c r="M37" s="16">
        <v>17.18</v>
      </c>
      <c r="N37" s="16" t="s">
        <v>21</v>
      </c>
      <c r="O37" s="17">
        <v>9.99</v>
      </c>
      <c r="P37" s="13">
        <f t="shared" si="7"/>
        <v>16.568750000000001</v>
      </c>
      <c r="Q37" s="14">
        <f t="shared" si="5"/>
        <v>9.99</v>
      </c>
      <c r="R37" s="13">
        <f t="shared" si="6"/>
        <v>19.989999999999998</v>
      </c>
      <c r="S37" s="15">
        <f t="shared" si="3"/>
        <v>1.0010010010010009</v>
      </c>
      <c r="Y37" s="7"/>
    </row>
    <row r="38" spans="1:25" s="26" customFormat="1" x14ac:dyDescent="0.25">
      <c r="A38" s="28">
        <v>31</v>
      </c>
      <c r="B38" s="12" t="s">
        <v>97</v>
      </c>
      <c r="C38" s="25" t="s">
        <v>18</v>
      </c>
      <c r="D38" s="16" t="s">
        <v>21</v>
      </c>
      <c r="E38" s="16">
        <v>9.98</v>
      </c>
      <c r="F38" s="16">
        <v>6.43</v>
      </c>
      <c r="G38" s="16">
        <v>14.99</v>
      </c>
      <c r="H38" s="16">
        <v>6.99</v>
      </c>
      <c r="I38" s="16">
        <v>11.98</v>
      </c>
      <c r="J38" s="16" t="s">
        <v>21</v>
      </c>
      <c r="K38" s="16">
        <v>15.99</v>
      </c>
      <c r="L38" s="16" t="s">
        <v>21</v>
      </c>
      <c r="M38" s="16" t="s">
        <v>21</v>
      </c>
      <c r="N38" s="16" t="s">
        <v>21</v>
      </c>
      <c r="O38" s="17">
        <v>16.989999999999998</v>
      </c>
      <c r="P38" s="13">
        <f t="shared" si="7"/>
        <v>11.907142857142857</v>
      </c>
      <c r="Q38" s="14">
        <f t="shared" si="5"/>
        <v>6.43</v>
      </c>
      <c r="R38" s="13">
        <f t="shared" si="6"/>
        <v>16.989999999999998</v>
      </c>
      <c r="S38" s="15">
        <f t="shared" si="3"/>
        <v>1.6423017107309485</v>
      </c>
      <c r="Y38" s="7"/>
    </row>
    <row r="39" spans="1:25" s="26" customFormat="1" x14ac:dyDescent="0.25">
      <c r="A39" s="28">
        <v>32</v>
      </c>
      <c r="B39" s="12" t="s">
        <v>98</v>
      </c>
      <c r="C39" s="25" t="s">
        <v>18</v>
      </c>
      <c r="D39" s="16" t="s">
        <v>21</v>
      </c>
      <c r="E39" s="16" t="s">
        <v>21</v>
      </c>
      <c r="F39" s="16" t="s">
        <v>21</v>
      </c>
      <c r="G39" s="16">
        <v>19.989999999999998</v>
      </c>
      <c r="H39" s="16" t="s">
        <v>21</v>
      </c>
      <c r="I39" s="16">
        <v>9.98</v>
      </c>
      <c r="J39" s="16" t="s">
        <v>21</v>
      </c>
      <c r="K39" s="16">
        <v>13.99</v>
      </c>
      <c r="L39" s="16" t="s">
        <v>21</v>
      </c>
      <c r="M39" s="16" t="s">
        <v>21</v>
      </c>
      <c r="N39" s="16" t="s">
        <v>21</v>
      </c>
      <c r="O39" s="17">
        <v>13.99</v>
      </c>
      <c r="P39" s="13">
        <f t="shared" si="7"/>
        <v>14.487500000000001</v>
      </c>
      <c r="Q39" s="14">
        <f t="shared" si="5"/>
        <v>9.98</v>
      </c>
      <c r="R39" s="13">
        <f t="shared" si="6"/>
        <v>19.989999999999998</v>
      </c>
      <c r="S39" s="15">
        <f t="shared" si="3"/>
        <v>1.0030060120240478</v>
      </c>
      <c r="Y39" s="7"/>
    </row>
    <row r="40" spans="1:25" s="26" customFormat="1" x14ac:dyDescent="0.25">
      <c r="A40" s="28">
        <v>33</v>
      </c>
      <c r="B40" s="12" t="s">
        <v>99</v>
      </c>
      <c r="C40" s="25" t="s">
        <v>18</v>
      </c>
      <c r="D40" s="16">
        <v>4.99</v>
      </c>
      <c r="E40" s="16">
        <v>9.99</v>
      </c>
      <c r="F40" s="16" t="s">
        <v>21</v>
      </c>
      <c r="G40" s="16">
        <v>6.99</v>
      </c>
      <c r="H40" s="16">
        <v>5.99</v>
      </c>
      <c r="I40" s="16">
        <v>8.58</v>
      </c>
      <c r="J40" s="16">
        <v>4.99</v>
      </c>
      <c r="K40" s="16">
        <v>14.99</v>
      </c>
      <c r="L40" s="16">
        <v>8.99</v>
      </c>
      <c r="M40" s="16">
        <v>10.79</v>
      </c>
      <c r="N40" s="16">
        <v>11.99</v>
      </c>
      <c r="O40" s="17">
        <v>14.99</v>
      </c>
      <c r="P40" s="13">
        <f t="shared" si="7"/>
        <v>9.3890909090909087</v>
      </c>
      <c r="Q40" s="14">
        <f t="shared" si="5"/>
        <v>4.99</v>
      </c>
      <c r="R40" s="13">
        <f t="shared" si="6"/>
        <v>14.99</v>
      </c>
      <c r="S40" s="15">
        <f t="shared" si="3"/>
        <v>2.0040080160320639</v>
      </c>
      <c r="Y40" s="7"/>
    </row>
    <row r="41" spans="1:25" s="26" customFormat="1" x14ac:dyDescent="0.25">
      <c r="A41" s="28">
        <v>34</v>
      </c>
      <c r="B41" s="12" t="s">
        <v>100</v>
      </c>
      <c r="C41" s="25" t="s">
        <v>18</v>
      </c>
      <c r="D41" s="16">
        <v>13.5</v>
      </c>
      <c r="E41" s="16">
        <v>9.9</v>
      </c>
      <c r="F41" s="16">
        <v>8.89</v>
      </c>
      <c r="G41" s="16">
        <v>12.99</v>
      </c>
      <c r="H41" s="16">
        <v>17.989999999999998</v>
      </c>
      <c r="I41" s="16">
        <v>11.68</v>
      </c>
      <c r="J41" s="16">
        <v>5.99</v>
      </c>
      <c r="K41" s="16">
        <v>18.989999999999998</v>
      </c>
      <c r="L41" s="16">
        <v>11.99</v>
      </c>
      <c r="M41" s="16">
        <v>11.29</v>
      </c>
      <c r="N41" s="16">
        <v>10.99</v>
      </c>
      <c r="O41" s="17">
        <v>15.99</v>
      </c>
      <c r="P41" s="13">
        <f t="shared" si="7"/>
        <v>12.515833333333333</v>
      </c>
      <c r="Q41" s="14">
        <f t="shared" si="5"/>
        <v>5.99</v>
      </c>
      <c r="R41" s="13">
        <f t="shared" si="6"/>
        <v>18.989999999999998</v>
      </c>
      <c r="S41" s="15">
        <f t="shared" si="3"/>
        <v>2.1702838063439063</v>
      </c>
      <c r="Y41" s="7"/>
    </row>
    <row r="42" spans="1:25" s="64" customFormat="1" x14ac:dyDescent="0.25">
      <c r="A42" s="59"/>
      <c r="B42" s="60" t="s">
        <v>89</v>
      </c>
      <c r="C42" s="61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1"/>
      <c r="Q42" s="61"/>
      <c r="R42" s="61"/>
      <c r="S42" s="63"/>
    </row>
    <row r="43" spans="1:25" x14ac:dyDescent="0.25">
      <c r="A43" s="2">
        <v>35</v>
      </c>
      <c r="B43" s="12" t="s">
        <v>71</v>
      </c>
      <c r="C43" s="24" t="s">
        <v>18</v>
      </c>
      <c r="D43" s="16">
        <v>39.840000000000003</v>
      </c>
      <c r="E43" s="16">
        <v>18.48</v>
      </c>
      <c r="F43" s="16">
        <v>18.98</v>
      </c>
      <c r="G43" s="16" t="s">
        <v>21</v>
      </c>
      <c r="H43" s="16">
        <v>19.989999999999998</v>
      </c>
      <c r="I43" s="16">
        <v>24.99</v>
      </c>
      <c r="J43" s="16" t="s">
        <v>21</v>
      </c>
      <c r="K43" s="16">
        <v>22.99</v>
      </c>
      <c r="L43" s="16">
        <v>23.98</v>
      </c>
      <c r="M43" s="16" t="s">
        <v>21</v>
      </c>
      <c r="N43" s="16" t="s">
        <v>21</v>
      </c>
      <c r="O43" s="20">
        <v>22.9</v>
      </c>
      <c r="P43" s="13">
        <f t="shared" ref="P43:P57" si="8">AVERAGE(D43:O43)</f>
        <v>24.018750000000001</v>
      </c>
      <c r="Q43" s="14">
        <f t="shared" ref="Q43:Q49" si="9">MIN(D43:O43)</f>
        <v>18.48</v>
      </c>
      <c r="R43" s="13">
        <f t="shared" ref="R43:R49" si="10">MAX(D43:O43)</f>
        <v>39.840000000000003</v>
      </c>
      <c r="S43" s="15">
        <f t="shared" si="3"/>
        <v>1.1558441558441559</v>
      </c>
    </row>
    <row r="44" spans="1:25" x14ac:dyDescent="0.25">
      <c r="A44" s="25">
        <v>36</v>
      </c>
      <c r="B44" s="12" t="s">
        <v>72</v>
      </c>
      <c r="C44" s="24" t="s">
        <v>18</v>
      </c>
      <c r="D44" s="16">
        <v>39.840000000000003</v>
      </c>
      <c r="E44" s="16">
        <v>17.98</v>
      </c>
      <c r="F44" s="16">
        <v>20.98</v>
      </c>
      <c r="G44" s="16">
        <v>28.9</v>
      </c>
      <c r="H44" s="16">
        <v>26.99</v>
      </c>
      <c r="I44" s="16">
        <v>23.49</v>
      </c>
      <c r="J44" s="16" t="s">
        <v>21</v>
      </c>
      <c r="K44" s="16">
        <v>19.95</v>
      </c>
      <c r="L44" s="16">
        <v>22.79</v>
      </c>
      <c r="M44" s="16" t="s">
        <v>21</v>
      </c>
      <c r="N44" s="16" t="s">
        <v>21</v>
      </c>
      <c r="O44" s="17">
        <v>19.899999999999999</v>
      </c>
      <c r="P44" s="13">
        <f t="shared" si="8"/>
        <v>24.535555555555558</v>
      </c>
      <c r="Q44" s="14">
        <f t="shared" si="9"/>
        <v>17.98</v>
      </c>
      <c r="R44" s="13">
        <f t="shared" si="10"/>
        <v>39.840000000000003</v>
      </c>
      <c r="S44" s="15">
        <f t="shared" si="3"/>
        <v>1.2157953281423806</v>
      </c>
    </row>
    <row r="45" spans="1:25" x14ac:dyDescent="0.25">
      <c r="A45" s="28">
        <v>37</v>
      </c>
      <c r="B45" s="12" t="s">
        <v>73</v>
      </c>
      <c r="C45" s="24" t="s">
        <v>18</v>
      </c>
      <c r="D45" s="16">
        <v>5.95</v>
      </c>
      <c r="E45" s="16">
        <v>7.15</v>
      </c>
      <c r="F45" s="16">
        <v>6.99</v>
      </c>
      <c r="G45" s="16">
        <v>9.99</v>
      </c>
      <c r="H45" s="16">
        <v>7.99</v>
      </c>
      <c r="I45" s="16">
        <v>7.99</v>
      </c>
      <c r="J45" s="16">
        <v>7.98</v>
      </c>
      <c r="K45" s="16">
        <v>7.49</v>
      </c>
      <c r="L45" s="16">
        <v>6.98</v>
      </c>
      <c r="M45" s="16">
        <v>10.99</v>
      </c>
      <c r="N45" s="16">
        <v>9.2899999999999991</v>
      </c>
      <c r="O45" s="17">
        <v>9.99</v>
      </c>
      <c r="P45" s="13">
        <f t="shared" si="8"/>
        <v>8.2316666666666656</v>
      </c>
      <c r="Q45" s="14">
        <f t="shared" si="9"/>
        <v>5.95</v>
      </c>
      <c r="R45" s="13">
        <f t="shared" si="10"/>
        <v>10.99</v>
      </c>
      <c r="S45" s="15">
        <f t="shared" si="3"/>
        <v>0.84705882352941175</v>
      </c>
    </row>
    <row r="46" spans="1:25" x14ac:dyDescent="0.25">
      <c r="A46" s="28">
        <v>38</v>
      </c>
      <c r="B46" s="12" t="s">
        <v>74</v>
      </c>
      <c r="C46" s="24" t="s">
        <v>18</v>
      </c>
      <c r="D46" s="16">
        <v>34.9</v>
      </c>
      <c r="E46" s="16" t="s">
        <v>21</v>
      </c>
      <c r="F46" s="16" t="s">
        <v>21</v>
      </c>
      <c r="G46" s="16">
        <v>79.900000000000006</v>
      </c>
      <c r="H46" s="16">
        <v>99.99</v>
      </c>
      <c r="I46" s="16">
        <v>73.98</v>
      </c>
      <c r="J46" s="16" t="s">
        <v>21</v>
      </c>
      <c r="K46" s="16">
        <v>39.99</v>
      </c>
      <c r="L46" s="16" t="s">
        <v>21</v>
      </c>
      <c r="M46" s="16">
        <v>49.69</v>
      </c>
      <c r="N46" s="16" t="s">
        <v>21</v>
      </c>
      <c r="O46" s="17" t="s">
        <v>21</v>
      </c>
      <c r="P46" s="13">
        <f t="shared" si="8"/>
        <v>63.07500000000001</v>
      </c>
      <c r="Q46" s="14">
        <f t="shared" si="9"/>
        <v>34.9</v>
      </c>
      <c r="R46" s="13">
        <f t="shared" si="10"/>
        <v>99.99</v>
      </c>
      <c r="S46" s="15">
        <f t="shared" si="3"/>
        <v>1.8650429799426935</v>
      </c>
    </row>
    <row r="47" spans="1:25" x14ac:dyDescent="0.25">
      <c r="A47" s="28">
        <v>39</v>
      </c>
      <c r="B47" s="12" t="s">
        <v>75</v>
      </c>
      <c r="C47" s="24" t="s">
        <v>18</v>
      </c>
      <c r="D47" s="16">
        <v>32.9</v>
      </c>
      <c r="E47" s="16">
        <v>28.9</v>
      </c>
      <c r="F47" s="16">
        <v>21.99</v>
      </c>
      <c r="G47" s="16">
        <v>21.9</v>
      </c>
      <c r="H47" s="16">
        <v>20.85</v>
      </c>
      <c r="I47" s="16">
        <v>17.89</v>
      </c>
      <c r="J47" s="16">
        <v>21.89</v>
      </c>
      <c r="K47" s="16">
        <v>22.99</v>
      </c>
      <c r="L47" s="16">
        <v>14.89</v>
      </c>
      <c r="M47" s="16">
        <v>19.989999999999998</v>
      </c>
      <c r="N47" s="16">
        <v>21.89</v>
      </c>
      <c r="O47" s="17">
        <v>22.9</v>
      </c>
      <c r="P47" s="13">
        <f t="shared" si="8"/>
        <v>22.414999999999996</v>
      </c>
      <c r="Q47" s="14">
        <f t="shared" si="9"/>
        <v>14.89</v>
      </c>
      <c r="R47" s="13">
        <f t="shared" si="10"/>
        <v>32.9</v>
      </c>
      <c r="S47" s="15">
        <f t="shared" si="3"/>
        <v>1.2095366017461382</v>
      </c>
    </row>
    <row r="48" spans="1:25" x14ac:dyDescent="0.25">
      <c r="A48" s="28">
        <v>40</v>
      </c>
      <c r="B48" s="12" t="s">
        <v>76</v>
      </c>
      <c r="C48" s="24" t="s">
        <v>18</v>
      </c>
      <c r="D48" s="18">
        <v>22.4</v>
      </c>
      <c r="E48" s="16">
        <v>20.7</v>
      </c>
      <c r="F48" s="16">
        <v>18.989999999999998</v>
      </c>
      <c r="G48" s="16" t="s">
        <v>21</v>
      </c>
      <c r="H48" s="16" t="s">
        <v>21</v>
      </c>
      <c r="I48" s="16">
        <v>16.98</v>
      </c>
      <c r="J48" s="16">
        <v>18.89</v>
      </c>
      <c r="K48" s="16">
        <v>22.99</v>
      </c>
      <c r="L48" s="16">
        <v>17.98</v>
      </c>
      <c r="M48" s="16" t="s">
        <v>21</v>
      </c>
      <c r="N48" s="16">
        <v>20.49</v>
      </c>
      <c r="O48" s="17">
        <v>19.899999999999999</v>
      </c>
      <c r="P48" s="13">
        <f t="shared" si="8"/>
        <v>19.924444444444443</v>
      </c>
      <c r="Q48" s="14">
        <f t="shared" si="9"/>
        <v>16.98</v>
      </c>
      <c r="R48" s="13">
        <f t="shared" si="10"/>
        <v>22.99</v>
      </c>
      <c r="S48" s="15">
        <f t="shared" si="3"/>
        <v>0.35394581861012941</v>
      </c>
    </row>
    <row r="49" spans="1:19" x14ac:dyDescent="0.25">
      <c r="A49" s="28">
        <v>41</v>
      </c>
      <c r="B49" s="12" t="s">
        <v>77</v>
      </c>
      <c r="C49" s="24" t="s">
        <v>18</v>
      </c>
      <c r="D49" s="16" t="s">
        <v>21</v>
      </c>
      <c r="E49" s="16" t="s">
        <v>21</v>
      </c>
      <c r="F49" s="16" t="s">
        <v>21</v>
      </c>
      <c r="G49" s="16" t="s">
        <v>21</v>
      </c>
      <c r="H49" s="16" t="s">
        <v>21</v>
      </c>
      <c r="I49" s="16">
        <v>17.98</v>
      </c>
      <c r="J49" s="16" t="s">
        <v>21</v>
      </c>
      <c r="K49" s="16" t="s">
        <v>21</v>
      </c>
      <c r="L49" s="16">
        <v>30.98</v>
      </c>
      <c r="M49" s="16" t="s">
        <v>21</v>
      </c>
      <c r="N49" s="16" t="s">
        <v>21</v>
      </c>
      <c r="O49" s="17" t="s">
        <v>21</v>
      </c>
      <c r="P49" s="13">
        <f t="shared" si="8"/>
        <v>24.48</v>
      </c>
      <c r="Q49" s="14">
        <f t="shared" si="9"/>
        <v>17.98</v>
      </c>
      <c r="R49" s="13">
        <f t="shared" si="10"/>
        <v>30.98</v>
      </c>
      <c r="S49" s="15">
        <f>(R49-Q49)/Q49*100%</f>
        <v>0.7230255839822024</v>
      </c>
    </row>
    <row r="50" spans="1:19" s="64" customFormat="1" x14ac:dyDescent="0.25">
      <c r="A50" s="59"/>
      <c r="B50" s="60" t="s">
        <v>90</v>
      </c>
      <c r="C50" s="61"/>
      <c r="D50" s="62"/>
      <c r="E50" s="62"/>
      <c r="F50" s="62"/>
      <c r="G50" s="62"/>
      <c r="H50" s="62"/>
      <c r="I50" s="62"/>
      <c r="J50" s="62"/>
      <c r="K50" s="62"/>
      <c r="L50" s="62"/>
      <c r="M50" s="62"/>
      <c r="N50" s="62"/>
      <c r="O50" s="62"/>
      <c r="P50" s="61"/>
      <c r="Q50" s="61"/>
      <c r="R50" s="61"/>
      <c r="S50" s="63"/>
    </row>
    <row r="51" spans="1:19" s="23" customFormat="1" x14ac:dyDescent="0.25">
      <c r="A51" s="30">
        <v>42</v>
      </c>
      <c r="B51" s="12" t="s">
        <v>78</v>
      </c>
      <c r="C51" s="24" t="s">
        <v>79</v>
      </c>
      <c r="D51" s="16">
        <v>6.79</v>
      </c>
      <c r="E51" s="16">
        <v>6.19</v>
      </c>
      <c r="F51" s="16">
        <v>7.35</v>
      </c>
      <c r="G51" s="16">
        <v>7.89</v>
      </c>
      <c r="H51" s="16">
        <v>7.78</v>
      </c>
      <c r="I51" s="16">
        <v>7.65</v>
      </c>
      <c r="J51" s="16">
        <v>7.98</v>
      </c>
      <c r="K51" s="16">
        <v>7.19</v>
      </c>
      <c r="L51" s="16">
        <v>7.98</v>
      </c>
      <c r="M51" s="16">
        <v>7.99</v>
      </c>
      <c r="N51" s="16">
        <v>7.99</v>
      </c>
      <c r="O51" s="17">
        <v>7.75</v>
      </c>
      <c r="P51" s="13">
        <f t="shared" si="8"/>
        <v>7.5441666666666656</v>
      </c>
      <c r="Q51" s="14">
        <f t="shared" ref="Q51:Q57" si="11">MIN(D51:O51)</f>
        <v>6.19</v>
      </c>
      <c r="R51" s="13">
        <f t="shared" ref="R51:R57" si="12">MAX(D51:O51)</f>
        <v>7.99</v>
      </c>
      <c r="S51" s="15">
        <f t="shared" ref="S51:S57" si="13">(R51-Q51)/Q51*100%</f>
        <v>0.29079159935379639</v>
      </c>
    </row>
    <row r="52" spans="1:19" s="23" customFormat="1" x14ac:dyDescent="0.25">
      <c r="A52" s="30">
        <v>43</v>
      </c>
      <c r="B52" s="12" t="s">
        <v>80</v>
      </c>
      <c r="C52" s="24" t="s">
        <v>79</v>
      </c>
      <c r="D52" s="16">
        <v>5.49</v>
      </c>
      <c r="E52" s="16">
        <v>4.99</v>
      </c>
      <c r="F52" s="16">
        <v>5.19</v>
      </c>
      <c r="G52" s="16">
        <v>6.69</v>
      </c>
      <c r="H52" s="16">
        <v>6.58</v>
      </c>
      <c r="I52" s="16">
        <v>6.35</v>
      </c>
      <c r="J52" s="16" t="s">
        <v>21</v>
      </c>
      <c r="K52" s="16">
        <v>5.99</v>
      </c>
      <c r="L52" s="16">
        <v>6.98</v>
      </c>
      <c r="M52" s="16">
        <v>6.85</v>
      </c>
      <c r="N52" s="16">
        <v>7.09</v>
      </c>
      <c r="O52" s="17">
        <v>6.35</v>
      </c>
      <c r="P52" s="13">
        <f t="shared" si="8"/>
        <v>6.2318181818181815</v>
      </c>
      <c r="Q52" s="14">
        <f t="shared" si="11"/>
        <v>4.99</v>
      </c>
      <c r="R52" s="13">
        <f t="shared" si="12"/>
        <v>7.09</v>
      </c>
      <c r="S52" s="15">
        <f t="shared" si="13"/>
        <v>0.42084168336673339</v>
      </c>
    </row>
    <row r="53" spans="1:19" s="23" customFormat="1" x14ac:dyDescent="0.25">
      <c r="A53" s="30">
        <v>44</v>
      </c>
      <c r="B53" s="12" t="s">
        <v>81</v>
      </c>
      <c r="C53" s="24" t="s">
        <v>79</v>
      </c>
      <c r="D53" s="16">
        <v>2.95</v>
      </c>
      <c r="E53" s="16">
        <v>2.79</v>
      </c>
      <c r="F53" s="16">
        <v>3.99</v>
      </c>
      <c r="G53" s="16">
        <v>4.4800000000000004</v>
      </c>
      <c r="H53" s="16">
        <v>4.49</v>
      </c>
      <c r="I53" s="16">
        <v>4.49</v>
      </c>
      <c r="J53" s="16">
        <v>3.29</v>
      </c>
      <c r="K53" s="16">
        <v>4.1900000000000004</v>
      </c>
      <c r="L53" s="16">
        <v>4.49</v>
      </c>
      <c r="M53" s="16">
        <v>4.49</v>
      </c>
      <c r="N53" s="16">
        <v>4.6500000000000004</v>
      </c>
      <c r="O53" s="17">
        <v>3.15</v>
      </c>
      <c r="P53" s="13">
        <f t="shared" si="8"/>
        <v>3.9541666666666671</v>
      </c>
      <c r="Q53" s="14">
        <f t="shared" si="11"/>
        <v>2.79</v>
      </c>
      <c r="R53" s="13">
        <f t="shared" si="12"/>
        <v>4.6500000000000004</v>
      </c>
      <c r="S53" s="15">
        <f t="shared" si="13"/>
        <v>0.66666666666666674</v>
      </c>
    </row>
    <row r="54" spans="1:19" s="23" customFormat="1" x14ac:dyDescent="0.25">
      <c r="A54" s="30">
        <v>45</v>
      </c>
      <c r="B54" s="12" t="s">
        <v>82</v>
      </c>
      <c r="C54" s="24" t="s">
        <v>83</v>
      </c>
      <c r="D54" s="16">
        <v>10.9</v>
      </c>
      <c r="E54" s="16">
        <v>8.9</v>
      </c>
      <c r="F54" s="16">
        <v>14.49</v>
      </c>
      <c r="G54" s="16">
        <v>13.99</v>
      </c>
      <c r="H54" s="16">
        <v>15.99</v>
      </c>
      <c r="I54" s="16">
        <v>11.69</v>
      </c>
      <c r="J54" s="16">
        <v>12.69</v>
      </c>
      <c r="K54" s="16">
        <v>12.99</v>
      </c>
      <c r="L54" s="16">
        <v>16.989999999999998</v>
      </c>
      <c r="M54" s="16">
        <v>14.79</v>
      </c>
      <c r="N54" s="16">
        <v>15.99</v>
      </c>
      <c r="O54" s="17">
        <v>11.95</v>
      </c>
      <c r="P54" s="13">
        <f t="shared" si="8"/>
        <v>13.446666666666665</v>
      </c>
      <c r="Q54" s="14">
        <f t="shared" si="11"/>
        <v>8.9</v>
      </c>
      <c r="R54" s="13">
        <f t="shared" si="12"/>
        <v>16.989999999999998</v>
      </c>
      <c r="S54" s="15">
        <f t="shared" si="13"/>
        <v>0.90898876404494355</v>
      </c>
    </row>
    <row r="55" spans="1:19" s="23" customFormat="1" x14ac:dyDescent="0.25">
      <c r="A55" s="30">
        <v>46</v>
      </c>
      <c r="B55" s="12" t="s">
        <v>84</v>
      </c>
      <c r="C55" s="24" t="s">
        <v>83</v>
      </c>
      <c r="D55" s="16">
        <v>11.9</v>
      </c>
      <c r="E55" s="16">
        <v>21.9</v>
      </c>
      <c r="F55" s="16">
        <v>39.9</v>
      </c>
      <c r="G55" s="16">
        <v>20.99</v>
      </c>
      <c r="H55" s="16">
        <v>26.99</v>
      </c>
      <c r="I55" s="16">
        <v>46.49</v>
      </c>
      <c r="J55" s="16">
        <v>14.99</v>
      </c>
      <c r="K55" s="16" t="s">
        <v>21</v>
      </c>
      <c r="L55" s="16">
        <v>29.98</v>
      </c>
      <c r="M55" s="16" t="s">
        <v>21</v>
      </c>
      <c r="N55" s="16" t="s">
        <v>21</v>
      </c>
      <c r="O55" s="17">
        <v>25.75</v>
      </c>
      <c r="P55" s="13">
        <f t="shared" si="8"/>
        <v>26.543333333333333</v>
      </c>
      <c r="Q55" s="14">
        <f t="shared" si="11"/>
        <v>11.9</v>
      </c>
      <c r="R55" s="13">
        <f t="shared" si="12"/>
        <v>46.49</v>
      </c>
      <c r="S55" s="15">
        <f t="shared" si="13"/>
        <v>2.9067226890756306</v>
      </c>
    </row>
    <row r="56" spans="1:19" s="23" customFormat="1" x14ac:dyDescent="0.25">
      <c r="A56" s="30">
        <v>47</v>
      </c>
      <c r="B56" s="12" t="s">
        <v>85</v>
      </c>
      <c r="C56" s="24" t="s">
        <v>83</v>
      </c>
      <c r="D56" s="16" t="s">
        <v>21</v>
      </c>
      <c r="E56" s="16" t="s">
        <v>21</v>
      </c>
      <c r="F56" s="16">
        <v>19.91</v>
      </c>
      <c r="G56" s="16" t="s">
        <v>21</v>
      </c>
      <c r="H56" s="16">
        <v>33.99</v>
      </c>
      <c r="I56" s="16">
        <v>26.99</v>
      </c>
      <c r="J56" s="16" t="s">
        <v>21</v>
      </c>
      <c r="K56" s="16" t="s">
        <v>21</v>
      </c>
      <c r="L56" s="16">
        <v>9.98</v>
      </c>
      <c r="M56" s="16">
        <v>24.69</v>
      </c>
      <c r="N56" s="16" t="s">
        <v>21</v>
      </c>
      <c r="O56" s="17">
        <v>25.75</v>
      </c>
      <c r="P56" s="13">
        <f t="shared" si="8"/>
        <v>23.551666666666666</v>
      </c>
      <c r="Q56" s="14">
        <f t="shared" si="11"/>
        <v>9.98</v>
      </c>
      <c r="R56" s="13">
        <f t="shared" si="12"/>
        <v>33.99</v>
      </c>
      <c r="S56" s="15">
        <f t="shared" si="13"/>
        <v>2.405811623246493</v>
      </c>
    </row>
    <row r="57" spans="1:19" s="23" customFormat="1" x14ac:dyDescent="0.25">
      <c r="A57" s="30">
        <v>48</v>
      </c>
      <c r="B57" s="12" t="s">
        <v>86</v>
      </c>
      <c r="C57" s="24" t="s">
        <v>87</v>
      </c>
      <c r="D57" s="16">
        <v>11.9</v>
      </c>
      <c r="E57" s="16">
        <v>5.99</v>
      </c>
      <c r="F57" s="16" t="s">
        <v>21</v>
      </c>
      <c r="G57" s="16" t="s">
        <v>21</v>
      </c>
      <c r="H57" s="16">
        <v>17.989999999999998</v>
      </c>
      <c r="I57" s="16">
        <v>13.29</v>
      </c>
      <c r="J57" s="16">
        <v>8.59</v>
      </c>
      <c r="K57" s="16" t="s">
        <v>21</v>
      </c>
      <c r="L57" s="16">
        <v>9.98</v>
      </c>
      <c r="M57" s="16">
        <v>24.69</v>
      </c>
      <c r="N57" s="16">
        <v>10.49</v>
      </c>
      <c r="O57" s="17">
        <v>8.99</v>
      </c>
      <c r="P57" s="13">
        <f t="shared" si="8"/>
        <v>12.434444444444443</v>
      </c>
      <c r="Q57" s="14">
        <f t="shared" si="11"/>
        <v>5.99</v>
      </c>
      <c r="R57" s="13">
        <f t="shared" si="12"/>
        <v>24.69</v>
      </c>
      <c r="S57" s="15">
        <f t="shared" si="13"/>
        <v>3.1218697829716198</v>
      </c>
    </row>
    <row r="58" spans="1:19" s="23" customFormat="1" x14ac:dyDescent="0.25">
      <c r="B58" s="34" t="s">
        <v>38</v>
      </c>
      <c r="C58" s="35"/>
      <c r="D58" s="31">
        <f>SUM(D7:D57)</f>
        <v>851.23</v>
      </c>
      <c r="E58" s="31">
        <f>SUM(E7:E57)</f>
        <v>1071.1100000000001</v>
      </c>
      <c r="F58" s="31">
        <f>SUM(F7:F57)</f>
        <v>1369.5200000000007</v>
      </c>
      <c r="G58" s="31">
        <f t="shared" ref="G58:H58" si="14">SUM(G7:G57)</f>
        <v>1188.5000000000005</v>
      </c>
      <c r="H58" s="31">
        <f t="shared" si="14"/>
        <v>1171.0999999999999</v>
      </c>
      <c r="I58" s="31">
        <f>SUM(I7:I57)</f>
        <v>1168.3900000000001</v>
      </c>
      <c r="J58" s="31">
        <f>SUM(J7:J57)</f>
        <v>1253.8900000000006</v>
      </c>
      <c r="K58" s="31">
        <f>SUM(K7:K57)</f>
        <v>779.21000000000026</v>
      </c>
      <c r="L58" s="31">
        <f t="shared" ref="L58" si="15">SUM(L7:L57)</f>
        <v>912.64000000000033</v>
      </c>
      <c r="M58" s="31">
        <f>SUM(M7:M57)</f>
        <v>1369.5900000000001</v>
      </c>
      <c r="N58" s="31">
        <f>SUM(N7:N57)</f>
        <v>226.43</v>
      </c>
      <c r="O58" s="31">
        <f t="shared" ref="O58" si="16">SUM(O7:O57)</f>
        <v>797.02</v>
      </c>
      <c r="P58" s="51" t="s">
        <v>39</v>
      </c>
      <c r="Q58" s="45"/>
      <c r="R58" s="45">
        <f>AVERAGE(D58:O58)</f>
        <v>1013.2191666666671</v>
      </c>
      <c r="S58" s="46"/>
    </row>
    <row r="59" spans="1:19" x14ac:dyDescent="0.25">
      <c r="B59" s="8" t="s">
        <v>36</v>
      </c>
      <c r="C59" s="9" t="s">
        <v>21</v>
      </c>
      <c r="D59" s="10">
        <f>COUNTIF(D7:D57,C59)</f>
        <v>12</v>
      </c>
      <c r="E59" s="10">
        <f>COUNTIF(E7:E57,C59)</f>
        <v>7</v>
      </c>
      <c r="F59" s="10">
        <f>COUNTIF(F7:F57,C59)</f>
        <v>11</v>
      </c>
      <c r="G59" s="10">
        <f>COUNTIF(G7:G57,C59)</f>
        <v>10</v>
      </c>
      <c r="H59" s="10">
        <f>COUNTIF(H7:H57,C59)</f>
        <v>8</v>
      </c>
      <c r="I59" s="10">
        <f>COUNTIF(I7:I57,C59)</f>
        <v>3</v>
      </c>
      <c r="J59" s="10">
        <f>COUNTIF(J7:J57,C59)</f>
        <v>11</v>
      </c>
      <c r="K59" s="10">
        <f>COUNTIF(K7:K57,C59)</f>
        <v>11</v>
      </c>
      <c r="L59" s="10">
        <f>COUNTIF(L7:L57,C59)</f>
        <v>12</v>
      </c>
      <c r="M59" s="10">
        <f>COUNTIF(M7:M57,C59)</f>
        <v>9</v>
      </c>
      <c r="N59" s="10">
        <f>COUNTIF(N7:N57,C59)</f>
        <v>23</v>
      </c>
      <c r="O59" s="10">
        <f>COUNTIF(O7:O57,C59)</f>
        <v>7</v>
      </c>
      <c r="P59" s="52"/>
      <c r="Q59" s="47"/>
      <c r="R59" s="47"/>
      <c r="S59" s="48"/>
    </row>
    <row r="60" spans="1:19" x14ac:dyDescent="0.25">
      <c r="B60" s="39" t="s">
        <v>22</v>
      </c>
      <c r="C60" s="39"/>
      <c r="D60" s="2" t="s">
        <v>26</v>
      </c>
      <c r="E60" s="5" t="s">
        <v>25</v>
      </c>
      <c r="F60" s="2" t="s">
        <v>27</v>
      </c>
      <c r="G60" s="2" t="s">
        <v>40</v>
      </c>
      <c r="H60" s="2" t="s">
        <v>29</v>
      </c>
      <c r="I60" s="2" t="s">
        <v>30</v>
      </c>
      <c r="J60" s="2" t="s">
        <v>31</v>
      </c>
      <c r="K60" s="2" t="s">
        <v>32</v>
      </c>
      <c r="L60" s="2" t="s">
        <v>29</v>
      </c>
      <c r="M60" s="2" t="s">
        <v>33</v>
      </c>
      <c r="N60" s="2" t="s">
        <v>34</v>
      </c>
      <c r="O60" s="2" t="s">
        <v>28</v>
      </c>
      <c r="P60" s="52"/>
      <c r="Q60" s="47"/>
      <c r="R60" s="47"/>
      <c r="S60" s="48"/>
    </row>
    <row r="61" spans="1:19" x14ac:dyDescent="0.25">
      <c r="B61" s="37" t="s">
        <v>102</v>
      </c>
      <c r="C61" s="37"/>
      <c r="D61" s="37"/>
      <c r="E61" s="37"/>
      <c r="F61" s="37"/>
      <c r="G61" s="37"/>
      <c r="H61" s="37"/>
      <c r="I61" s="37"/>
      <c r="J61" s="37"/>
      <c r="K61" s="37"/>
      <c r="L61" s="37"/>
      <c r="M61" s="37"/>
      <c r="N61" s="37"/>
      <c r="O61" s="37"/>
      <c r="P61" s="53"/>
      <c r="Q61" s="49"/>
      <c r="R61" s="49"/>
      <c r="S61" s="50"/>
    </row>
    <row r="62" spans="1:19" x14ac:dyDescent="0.25">
      <c r="B62" s="36" t="s">
        <v>23</v>
      </c>
      <c r="C62" s="36"/>
      <c r="D62" s="36"/>
      <c r="E62" s="36"/>
      <c r="F62" s="36"/>
      <c r="G62" s="36"/>
      <c r="H62" s="36"/>
      <c r="I62" s="36"/>
      <c r="J62" s="36"/>
      <c r="K62" s="36"/>
      <c r="L62" s="36"/>
      <c r="M62" s="36"/>
      <c r="N62" s="36"/>
      <c r="O62" s="36"/>
      <c r="P62" s="36"/>
      <c r="Q62" s="31">
        <f>SUM(Q7:Q57)</f>
        <v>993.6500000000002</v>
      </c>
      <c r="R62" s="31">
        <f>SUM(R7:R57)</f>
        <v>2223.3399999999997</v>
      </c>
      <c r="S62" s="32">
        <f>(R62-Q62)/Q62*100%</f>
        <v>1.2375484325466708</v>
      </c>
    </row>
    <row r="63" spans="1:19" x14ac:dyDescent="0.25">
      <c r="B63" s="33" t="s">
        <v>24</v>
      </c>
      <c r="C63" s="33"/>
      <c r="D63" s="33"/>
      <c r="E63" s="33"/>
      <c r="F63" s="33"/>
      <c r="G63" s="33"/>
      <c r="H63" s="33"/>
      <c r="I63" s="33"/>
      <c r="J63" s="33"/>
      <c r="K63" s="33"/>
      <c r="L63" s="33"/>
      <c r="M63" s="33"/>
      <c r="N63" s="33"/>
      <c r="O63" s="33"/>
      <c r="P63" s="33"/>
      <c r="Q63" s="33"/>
      <c r="R63" s="33"/>
      <c r="S63" s="33"/>
    </row>
    <row r="64" spans="1:19" x14ac:dyDescent="0.25">
      <c r="B64" s="33" t="s">
        <v>37</v>
      </c>
      <c r="C64" s="33"/>
      <c r="D64" s="33"/>
      <c r="E64" s="33"/>
      <c r="F64" s="33"/>
      <c r="G64" s="33"/>
      <c r="H64" s="33"/>
      <c r="I64" s="33"/>
      <c r="J64" s="33"/>
      <c r="K64" s="33"/>
      <c r="L64" s="33"/>
      <c r="M64" s="33"/>
      <c r="N64" s="33"/>
      <c r="O64" s="33"/>
      <c r="P64" s="33"/>
      <c r="Q64" s="33"/>
      <c r="R64" s="33"/>
      <c r="S64" s="33"/>
    </row>
    <row r="65" spans="2:10" ht="32.25" customHeight="1" x14ac:dyDescent="0.25">
      <c r="B65" s="38" t="s">
        <v>101</v>
      </c>
      <c r="C65" s="38"/>
      <c r="D65" s="38"/>
      <c r="E65" s="38"/>
    </row>
    <row r="66" spans="2:10" ht="15.75" customHeight="1" x14ac:dyDescent="0.25">
      <c r="E66" s="29"/>
      <c r="F66" s="29"/>
      <c r="G66" s="29"/>
      <c r="H66" s="29"/>
      <c r="I66" s="29"/>
      <c r="J66" s="29"/>
    </row>
    <row r="67" spans="2:10" x14ac:dyDescent="0.25">
      <c r="D67" s="29"/>
      <c r="E67" s="29"/>
      <c r="F67" s="29"/>
      <c r="G67" s="29"/>
      <c r="H67" s="29"/>
      <c r="I67" s="29"/>
      <c r="J67" s="29"/>
    </row>
    <row r="68" spans="2:10" x14ac:dyDescent="0.25">
      <c r="D68" s="29"/>
      <c r="E68" s="29"/>
      <c r="F68" s="29"/>
      <c r="G68" s="29"/>
      <c r="H68" s="29"/>
      <c r="I68" s="29"/>
      <c r="J68" s="29"/>
    </row>
    <row r="69" spans="2:10" x14ac:dyDescent="0.25">
      <c r="D69" s="29"/>
      <c r="E69" s="29"/>
      <c r="F69" s="29"/>
      <c r="G69" s="29"/>
      <c r="H69" s="29"/>
      <c r="I69" s="29"/>
      <c r="J69" s="29"/>
    </row>
  </sheetData>
  <sortState ref="D5:P5">
    <sortCondition descending="1" ref="D5"/>
  </sortState>
  <customSheetViews>
    <customSheetView guid="{D11F376F-CE67-4B8E-9ECD-6C3EA5F888BC}" scale="80">
      <pane xSplit="3" topLeftCell="J1" activePane="topRight" state="frozen"/>
      <selection pane="topRight" activeCell="G45" sqref="G45"/>
      <pageMargins left="0.511811024" right="0.511811024" top="0.78740157499999996" bottom="0.78740157499999996" header="0.31496062000000002" footer="0.31496062000000002"/>
      <pageSetup paperSize="9" orientation="portrait" horizontalDpi="300" verticalDpi="300" r:id="rId1"/>
    </customSheetView>
  </customSheetViews>
  <mergeCells count="17">
    <mergeCell ref="B2:S3"/>
    <mergeCell ref="B60:C60"/>
    <mergeCell ref="B63:S63"/>
    <mergeCell ref="P4:P5"/>
    <mergeCell ref="Q4:Q5"/>
    <mergeCell ref="R4:R5"/>
    <mergeCell ref="S4:S5"/>
    <mergeCell ref="D4:O4"/>
    <mergeCell ref="B4:B5"/>
    <mergeCell ref="C4:C5"/>
    <mergeCell ref="R58:S61"/>
    <mergeCell ref="P58:Q61"/>
    <mergeCell ref="B64:S64"/>
    <mergeCell ref="B58:C58"/>
    <mergeCell ref="B62:P62"/>
    <mergeCell ref="B61:O61"/>
    <mergeCell ref="B65:E65"/>
  </mergeCells>
  <phoneticPr fontId="7" type="noConversion"/>
  <pageMargins left="0.25" right="0.25" top="0.75" bottom="0.75" header="0.3" footer="0.3"/>
  <pageSetup paperSize="9" scale="48" orientation="landscape" horizontalDpi="300" verticalDpi="3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customSheetViews>
    <customSheetView guid="{D11F376F-CE67-4B8E-9ECD-6C3EA5F888BC}">
      <pageMargins left="0.511811024" right="0.511811024" top="0.78740157499999996" bottom="0.78740157499999996" header="0.31496062000000002" footer="0.31496062000000002"/>
    </customSheetView>
  </customSheetViews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customSheetViews>
    <customSheetView guid="{D11F376F-CE67-4B8E-9ECD-6C3EA5F888BC}">
      <pageMargins left="0.511811024" right="0.511811024" top="0.78740157499999996" bottom="0.78740157499999996" header="0.31496062000000002" footer="0.31496062000000002"/>
    </customSheetView>
  </customSheetViews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Plan1</vt:lpstr>
      <vt:lpstr>Plan2</vt:lpstr>
      <vt:lpstr>Plan3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user</cp:lastModifiedBy>
  <cp:lastPrinted>2020-12-18T12:04:59Z</cp:lastPrinted>
  <dcterms:created xsi:type="dcterms:W3CDTF">2020-06-03T18:12:18Z</dcterms:created>
  <dcterms:modified xsi:type="dcterms:W3CDTF">2020-12-18T12:05:21Z</dcterms:modified>
</cp:coreProperties>
</file>