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Site\Postagem\"/>
    </mc:Choice>
  </mc:AlternateContent>
  <bookViews>
    <workbookView xWindow="0" yWindow="0" windowWidth="21600" windowHeight="9735" activeTab="1"/>
  </bookViews>
  <sheets>
    <sheet name="Pesquisa 2019" sheetId="1" r:id="rId1"/>
    <sheet name="Comparativo 2018 - 2019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6" i="2" l="1"/>
  <c r="T16" i="2"/>
  <c r="S16" i="2"/>
  <c r="T14" i="2" l="1"/>
  <c r="T8" i="2"/>
  <c r="T9" i="2"/>
  <c r="T10" i="2"/>
  <c r="T11" i="2"/>
  <c r="T12" i="2"/>
  <c r="T13" i="2"/>
  <c r="T7" i="2"/>
  <c r="S8" i="2"/>
  <c r="S9" i="2"/>
  <c r="S10" i="2"/>
  <c r="S11" i="2"/>
  <c r="S12" i="2"/>
  <c r="S7" i="2"/>
  <c r="U7" i="2" l="1"/>
  <c r="U11" i="2"/>
  <c r="U9" i="2"/>
  <c r="U12" i="2"/>
  <c r="U10" i="2"/>
  <c r="U8" i="2"/>
  <c r="O9" i="2"/>
  <c r="O10" i="2"/>
  <c r="R11" i="2"/>
  <c r="O11" i="2"/>
  <c r="L11" i="2"/>
  <c r="I11" i="2"/>
  <c r="F11" i="2"/>
  <c r="R8" i="2"/>
  <c r="R7" i="2"/>
  <c r="O7" i="2"/>
  <c r="O12" i="2"/>
  <c r="O8" i="2"/>
  <c r="L12" i="2"/>
  <c r="L8" i="2"/>
  <c r="L7" i="2"/>
  <c r="I7" i="2"/>
  <c r="I12" i="2"/>
  <c r="I9" i="2"/>
  <c r="I8" i="2"/>
  <c r="F8" i="2"/>
  <c r="F9" i="2"/>
  <c r="F10" i="2"/>
  <c r="F12" i="2"/>
  <c r="F7" i="2"/>
  <c r="I11" i="1" l="1"/>
  <c r="J11" i="1"/>
  <c r="I10" i="1"/>
  <c r="J10" i="1"/>
  <c r="J7" i="1" l="1"/>
  <c r="J8" i="1"/>
  <c r="J9" i="1"/>
  <c r="J12" i="1"/>
  <c r="J13" i="1"/>
  <c r="J6" i="1"/>
  <c r="I7" i="1"/>
  <c r="I8" i="1"/>
  <c r="I9" i="1"/>
  <c r="I12" i="1"/>
  <c r="I13" i="1"/>
  <c r="I6" i="1"/>
  <c r="K6" i="1" l="1"/>
  <c r="I14" i="1"/>
  <c r="J14" i="1"/>
  <c r="K8" i="1"/>
  <c r="K12" i="1"/>
  <c r="K13" i="1"/>
  <c r="K11" i="1" l="1"/>
  <c r="K9" i="1"/>
  <c r="K14" i="1" s="1"/>
  <c r="K7" i="1"/>
  <c r="K10" i="1"/>
</calcChain>
</file>

<file path=xl/sharedStrings.xml><?xml version="1.0" encoding="utf-8"?>
<sst xmlns="http://schemas.openxmlformats.org/spreadsheetml/2006/main" count="127" uniqueCount="32">
  <si>
    <t>PRODUTOS</t>
  </si>
  <si>
    <t>VAR.MENOR</t>
  </si>
  <si>
    <t>MAIOR PÇ.</t>
  </si>
  <si>
    <t>Menor Preço</t>
  </si>
  <si>
    <t>NT</t>
  </si>
  <si>
    <t>ELLI FLORES</t>
  </si>
  <si>
    <t>MARANATA</t>
  </si>
  <si>
    <t>ROSA DE SARON</t>
  </si>
  <si>
    <t>SEMPRE VIVA</t>
  </si>
  <si>
    <t xml:space="preserve">RIO JARDIM </t>
  </si>
  <si>
    <t xml:space="preserve">VASO DE CRISANTEMO </t>
  </si>
  <si>
    <t>VASO DE MARGARIDA</t>
  </si>
  <si>
    <t>FLORICULTURAS</t>
  </si>
  <si>
    <t>CORBELIA</t>
  </si>
  <si>
    <t>MINI COROA</t>
  </si>
  <si>
    <t>MINI MARGARIDA</t>
  </si>
  <si>
    <t>KALANDIVA</t>
  </si>
  <si>
    <t xml:space="preserve">VELA NÚMERO 5 </t>
  </si>
  <si>
    <t>VELA NÚMERO 7</t>
  </si>
  <si>
    <t>N T</t>
  </si>
  <si>
    <t>Maior Preço</t>
  </si>
  <si>
    <t>UNID</t>
  </si>
  <si>
    <t xml:space="preserve">    UNID   </t>
  </si>
  <si>
    <t>PESQUISA DE PREÇO - FINADOS 2019.</t>
  </si>
  <si>
    <t>DATA DA PESQUISA: 29/10/2019                                                                                                                             OBS: VALORES SUJEITOS A ALTERAÇÃO.</t>
  </si>
  <si>
    <t>FISCAL:  MATHEUS MORAES.       MATRÍCULAS: 32.267.</t>
  </si>
  <si>
    <t>Comparativo de preços 2018/2019 - FINADOS.</t>
  </si>
  <si>
    <t>Variação</t>
  </si>
  <si>
    <t>PÇ MÉDIO GERAL 2018</t>
  </si>
  <si>
    <t>PÇ MÉDIO GERAL 2019</t>
  </si>
  <si>
    <t>Porcentagem (%) Geral Entre  2018/2019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</si>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</sst>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&quot;R$ &quot;#,##0.00"/>
    <numFmt numFmtId="165" formatCode="_(&quot;R$ &quot;* #,##0.00_);_(&quot;R$ &quot;* \(#,##0.00\);_(&quot;R$ 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86">
    <xf numFmtId="0" fontId="0" fillId="0" borderId="0" xfId="0"/>
    <xf numFmtId="165" fontId="6" fillId="4" borderId="1" xfId="1" applyNumberFormat="1" applyFont="1" applyFill="1" applyBorder="1" applyAlignment="1" applyProtection="1">
      <alignment horizontal="left" indent="3"/>
    </xf>
    <xf numFmtId="164" fontId="6" fillId="4" borderId="1" xfId="0" applyNumberFormat="1" applyFont="1" applyFill="1" applyBorder="1" applyAlignment="1" applyProtection="1">
      <alignment horizontal="left" indent="3"/>
    </xf>
    <xf numFmtId="44" fontId="6" fillId="4" borderId="1" xfId="1" applyFont="1" applyFill="1" applyBorder="1" applyAlignment="1" applyProtection="1">
      <alignment horizontal="left" indent="3"/>
    </xf>
    <xf numFmtId="44" fontId="6" fillId="0" borderId="1" xfId="1" applyFont="1" applyBorder="1" applyAlignment="1" applyProtection="1">
      <alignment horizontal="left" indent="2"/>
    </xf>
    <xf numFmtId="44" fontId="7" fillId="0" borderId="1" xfId="1" applyFont="1" applyBorder="1" applyAlignment="1" applyProtection="1">
      <alignment horizontal="left" indent="2"/>
    </xf>
    <xf numFmtId="10" fontId="4" fillId="5" borderId="2" xfId="2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10" fontId="4" fillId="5" borderId="1" xfId="2" applyNumberFormat="1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164" fontId="6" fillId="7" borderId="1" xfId="0" applyNumberFormat="1" applyFont="1" applyFill="1" applyBorder="1" applyAlignment="1" applyProtection="1">
      <alignment horizontal="left" indent="3"/>
    </xf>
    <xf numFmtId="0" fontId="5" fillId="0" borderId="6" xfId="0" applyFont="1" applyBorder="1" applyAlignment="1" applyProtection="1">
      <alignment horizontal="left"/>
    </xf>
    <xf numFmtId="0" fontId="5" fillId="0" borderId="6" xfId="0" applyFont="1" applyBorder="1" applyAlignment="1" applyProtection="1">
      <alignment horizontal="right"/>
    </xf>
    <xf numFmtId="10" fontId="6" fillId="0" borderId="1" xfId="1" applyNumberFormat="1" applyFont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3" borderId="15" xfId="0" applyFont="1" applyFill="1" applyBorder="1" applyAlignment="1" applyProtection="1">
      <alignment horizontal="center"/>
    </xf>
    <xf numFmtId="164" fontId="6" fillId="4" borderId="14" xfId="0" applyNumberFormat="1" applyFont="1" applyFill="1" applyBorder="1" applyAlignment="1" applyProtection="1">
      <alignment horizontal="left" indent="3"/>
    </xf>
    <xf numFmtId="10" fontId="6" fillId="4" borderId="15" xfId="0" applyNumberFormat="1" applyFont="1" applyFill="1" applyBorder="1" applyAlignment="1" applyProtection="1">
      <alignment horizontal="left" indent="3"/>
    </xf>
    <xf numFmtId="164" fontId="6" fillId="7" borderId="14" xfId="0" applyNumberFormat="1" applyFont="1" applyFill="1" applyBorder="1" applyAlignment="1" applyProtection="1">
      <alignment horizontal="left" indent="3"/>
    </xf>
    <xf numFmtId="164" fontId="6" fillId="4" borderId="15" xfId="0" applyNumberFormat="1" applyFont="1" applyFill="1" applyBorder="1" applyAlignment="1" applyProtection="1">
      <alignment horizontal="left" indent="3"/>
    </xf>
    <xf numFmtId="164" fontId="6" fillId="4" borderId="16" xfId="0" applyNumberFormat="1" applyFont="1" applyFill="1" applyBorder="1" applyAlignment="1" applyProtection="1">
      <alignment horizontal="left" indent="3"/>
    </xf>
    <xf numFmtId="164" fontId="6" fillId="4" borderId="17" xfId="0" applyNumberFormat="1" applyFont="1" applyFill="1" applyBorder="1" applyAlignment="1" applyProtection="1">
      <alignment horizontal="left" indent="3"/>
    </xf>
    <xf numFmtId="10" fontId="6" fillId="4" borderId="18" xfId="0" applyNumberFormat="1" applyFont="1" applyFill="1" applyBorder="1" applyAlignment="1" applyProtection="1">
      <alignment horizontal="left" indent="3"/>
    </xf>
    <xf numFmtId="44" fontId="6" fillId="4" borderId="15" xfId="1" applyFont="1" applyFill="1" applyBorder="1" applyAlignment="1" applyProtection="1">
      <alignment horizontal="left" indent="3"/>
    </xf>
    <xf numFmtId="44" fontId="6" fillId="4" borderId="16" xfId="1" applyFont="1" applyFill="1" applyBorder="1" applyAlignment="1" applyProtection="1">
      <alignment horizontal="left" indent="3"/>
    </xf>
    <xf numFmtId="44" fontId="6" fillId="4" borderId="17" xfId="1" applyFont="1" applyFill="1" applyBorder="1" applyAlignment="1" applyProtection="1">
      <alignment horizontal="left" indent="3"/>
    </xf>
    <xf numFmtId="44" fontId="6" fillId="4" borderId="18" xfId="1" applyFont="1" applyFill="1" applyBorder="1" applyAlignment="1" applyProtection="1">
      <alignment horizontal="left" indent="3"/>
    </xf>
    <xf numFmtId="165" fontId="6" fillId="4" borderId="14" xfId="1" applyNumberFormat="1" applyFont="1" applyFill="1" applyBorder="1" applyAlignment="1" applyProtection="1">
      <alignment horizontal="left" indent="3"/>
    </xf>
    <xf numFmtId="44" fontId="6" fillId="4" borderId="14" xfId="1" applyFont="1" applyFill="1" applyBorder="1" applyAlignment="1" applyProtection="1">
      <alignment horizontal="left" indent="3"/>
    </xf>
    <xf numFmtId="0" fontId="4" fillId="3" borderId="19" xfId="0" applyFont="1" applyFill="1" applyBorder="1" applyAlignment="1" applyProtection="1">
      <alignment horizontal="center"/>
    </xf>
    <xf numFmtId="10" fontId="6" fillId="4" borderId="10" xfId="0" applyNumberFormat="1" applyFont="1" applyFill="1" applyBorder="1" applyAlignment="1" applyProtection="1">
      <alignment horizontal="left" indent="3"/>
    </xf>
    <xf numFmtId="44" fontId="6" fillId="4" borderId="10" xfId="1" applyFont="1" applyFill="1" applyBorder="1" applyAlignment="1" applyProtection="1">
      <alignment horizontal="left" indent="3"/>
    </xf>
    <xf numFmtId="164" fontId="6" fillId="4" borderId="10" xfId="0" applyNumberFormat="1" applyFont="1" applyFill="1" applyBorder="1" applyAlignment="1" applyProtection="1">
      <alignment horizontal="left" indent="3"/>
    </xf>
    <xf numFmtId="44" fontId="6" fillId="4" borderId="20" xfId="1" applyFont="1" applyFill="1" applyBorder="1" applyAlignment="1" applyProtection="1">
      <alignment horizontal="left" indent="3"/>
    </xf>
    <xf numFmtId="0" fontId="4" fillId="3" borderId="10" xfId="0" applyFont="1" applyFill="1" applyBorder="1" applyAlignment="1" applyProtection="1">
      <alignment horizontal="center"/>
    </xf>
    <xf numFmtId="164" fontId="0" fillId="8" borderId="11" xfId="0" applyNumberFormat="1" applyFill="1" applyBorder="1" applyAlignment="1">
      <alignment horizontal="center"/>
    </xf>
    <xf numFmtId="164" fontId="0" fillId="8" borderId="29" xfId="0" applyNumberFormat="1" applyFill="1" applyBorder="1" applyAlignment="1">
      <alignment horizontal="center"/>
    </xf>
    <xf numFmtId="164" fontId="0" fillId="8" borderId="30" xfId="0" applyNumberFormat="1" applyFill="1" applyBorder="1"/>
    <xf numFmtId="9" fontId="0" fillId="8" borderId="24" xfId="2" applyFont="1" applyFill="1" applyBorder="1" applyAlignment="1">
      <alignment horizontal="center"/>
    </xf>
    <xf numFmtId="9" fontId="0" fillId="8" borderId="25" xfId="2" applyFont="1" applyFill="1" applyBorder="1" applyAlignment="1">
      <alignment horizontal="center"/>
    </xf>
    <xf numFmtId="9" fontId="0" fillId="8" borderId="26" xfId="2" applyFont="1" applyFill="1" applyBorder="1" applyAlignment="1">
      <alignment horizontal="center"/>
    </xf>
    <xf numFmtId="0" fontId="9" fillId="8" borderId="27" xfId="0" applyFont="1" applyFill="1" applyBorder="1"/>
    <xf numFmtId="0" fontId="8" fillId="7" borderId="8" xfId="0" applyFont="1" applyFill="1" applyBorder="1" applyAlignment="1" applyProtection="1">
      <alignment horizontal="center" wrapText="1"/>
    </xf>
    <xf numFmtId="0" fontId="8" fillId="7" borderId="0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/>
    </xf>
    <xf numFmtId="0" fontId="8" fillId="6" borderId="1" xfId="0" applyFont="1" applyFill="1" applyBorder="1" applyAlignment="1" applyProtection="1">
      <alignment horizontal="center" wrapText="1"/>
    </xf>
    <xf numFmtId="0" fontId="8" fillId="6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9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6" borderId="8" xfId="0" applyFont="1" applyFill="1" applyBorder="1" applyAlignment="1" applyProtection="1">
      <alignment horizontal="center" wrapText="1"/>
    </xf>
    <xf numFmtId="0" fontId="8" fillId="6" borderId="0" xfId="0" applyFont="1" applyFill="1" applyBorder="1" applyAlignment="1" applyProtection="1">
      <alignment horizontal="center" wrapText="1"/>
    </xf>
    <xf numFmtId="0" fontId="4" fillId="3" borderId="11" xfId="0" applyFont="1" applyFill="1" applyBorder="1" applyAlignment="1" applyProtection="1">
      <alignment horizontal="center"/>
    </xf>
    <xf numFmtId="0" fontId="4" fillId="3" borderId="12" xfId="0" applyFont="1" applyFill="1" applyBorder="1" applyAlignment="1" applyProtection="1">
      <alignment horizontal="center"/>
    </xf>
    <xf numFmtId="0" fontId="4" fillId="3" borderId="13" xfId="0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44" fontId="4" fillId="3" borderId="11" xfId="1" applyFont="1" applyFill="1" applyBorder="1" applyAlignment="1" applyProtection="1">
      <alignment horizontal="center"/>
    </xf>
    <xf numFmtId="44" fontId="4" fillId="3" borderId="12" xfId="1" applyFont="1" applyFill="1" applyBorder="1" applyAlignment="1" applyProtection="1">
      <alignment horizontal="center"/>
    </xf>
    <xf numFmtId="44" fontId="4" fillId="3" borderId="13" xfId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11" fillId="8" borderId="21" xfId="3" applyFont="1" applyFill="1" applyBorder="1" applyAlignment="1">
      <alignment horizontal="center" vertical="center" wrapText="1"/>
    </xf>
    <xf numFmtId="0" fontId="11" fillId="8" borderId="14" xfId="3" applyFont="1" applyFill="1" applyBorder="1" applyAlignment="1">
      <alignment horizontal="center" vertical="center" wrapText="1"/>
    </xf>
    <xf numFmtId="0" fontId="11" fillId="8" borderId="28" xfId="3" applyFont="1" applyFill="1" applyBorder="1" applyAlignment="1">
      <alignment horizontal="center" vertical="center" wrapText="1"/>
    </xf>
    <xf numFmtId="0" fontId="11" fillId="8" borderId="22" xfId="3" applyFont="1" applyFill="1" applyBorder="1" applyAlignment="1">
      <alignment horizontal="center" vertical="center" wrapText="1"/>
    </xf>
    <xf numFmtId="0" fontId="11" fillId="8" borderId="1" xfId="3" applyFont="1" applyFill="1" applyBorder="1" applyAlignment="1">
      <alignment horizontal="center" vertical="center" wrapText="1"/>
    </xf>
    <xf numFmtId="0" fontId="11" fillId="8" borderId="3" xfId="3" applyFont="1" applyFill="1" applyBorder="1" applyAlignment="1">
      <alignment horizontal="center" vertical="center" wrapText="1"/>
    </xf>
    <xf numFmtId="0" fontId="11" fillId="8" borderId="23" xfId="3" applyFont="1" applyFill="1" applyBorder="1" applyAlignment="1">
      <alignment horizontal="center" vertical="center" wrapText="1"/>
    </xf>
    <xf numFmtId="0" fontId="11" fillId="8" borderId="15" xfId="3" applyFont="1" applyFill="1" applyBorder="1" applyAlignment="1">
      <alignment horizontal="center" vertical="center" wrapText="1"/>
    </xf>
    <xf numFmtId="0" fontId="11" fillId="8" borderId="31" xfId="3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3"/>
    <cellStyle name="Porcentagem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10" zoomScaleNormal="110" workbookViewId="0">
      <selection activeCell="G23" sqref="G23"/>
    </sheetView>
  </sheetViews>
  <sheetFormatPr defaultRowHeight="15" x14ac:dyDescent="0.25"/>
  <cols>
    <col min="1" max="1" width="31.5703125" bestFit="1" customWidth="1"/>
    <col min="3" max="3" width="14.85546875" bestFit="1" customWidth="1"/>
    <col min="4" max="4" width="16.5703125" bestFit="1" customWidth="1"/>
    <col min="5" max="5" width="15" bestFit="1" customWidth="1"/>
    <col min="6" max="6" width="21.140625" bestFit="1" customWidth="1"/>
    <col min="7" max="7" width="18.5703125" customWidth="1"/>
    <col min="8" max="8" width="18.7109375" bestFit="1" customWidth="1"/>
    <col min="9" max="9" width="19.140625" bestFit="1" customWidth="1"/>
    <col min="10" max="10" width="18.85546875" customWidth="1"/>
    <col min="11" max="11" width="18" bestFit="1" customWidth="1"/>
  </cols>
  <sheetData>
    <row r="1" spans="1:11" ht="21.75" customHeight="1" x14ac:dyDescent="0.25">
      <c r="A1" s="48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5" customHeight="1" x14ac:dyDescent="0.25">
      <c r="A2" s="48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12" customHeight="1" x14ac:dyDescent="0.35">
      <c r="A3" s="57"/>
      <c r="B3" s="57"/>
      <c r="C3" s="57"/>
      <c r="D3" s="57"/>
      <c r="E3" s="57"/>
      <c r="F3" s="57"/>
      <c r="G3" s="57"/>
      <c r="H3" s="57"/>
      <c r="I3" s="57"/>
      <c r="J3" s="58"/>
    </row>
    <row r="4" spans="1:11" ht="26.25" x14ac:dyDescent="0.4">
      <c r="A4" s="50" t="s">
        <v>0</v>
      </c>
      <c r="B4" s="51"/>
      <c r="C4" s="54" t="s">
        <v>21</v>
      </c>
      <c r="D4" s="59" t="s">
        <v>12</v>
      </c>
      <c r="E4" s="60"/>
      <c r="F4" s="60"/>
      <c r="G4" s="60"/>
      <c r="H4" s="61"/>
      <c r="I4" s="54" t="s">
        <v>3</v>
      </c>
      <c r="J4" s="54" t="s">
        <v>20</v>
      </c>
      <c r="K4" s="9" t="s">
        <v>1</v>
      </c>
    </row>
    <row r="5" spans="1:11" ht="20.25" customHeight="1" x14ac:dyDescent="0.25">
      <c r="A5" s="52"/>
      <c r="B5" s="53"/>
      <c r="C5" s="55"/>
      <c r="D5" s="7" t="s">
        <v>5</v>
      </c>
      <c r="E5" s="7" t="s">
        <v>6</v>
      </c>
      <c r="F5" s="7" t="s">
        <v>7</v>
      </c>
      <c r="G5" s="7" t="s">
        <v>8</v>
      </c>
      <c r="H5" s="15" t="s">
        <v>9</v>
      </c>
      <c r="I5" s="55"/>
      <c r="J5" s="55"/>
      <c r="K5" s="10" t="s">
        <v>2</v>
      </c>
    </row>
    <row r="6" spans="1:11" ht="15.75" x14ac:dyDescent="0.25">
      <c r="A6" s="56" t="s">
        <v>10</v>
      </c>
      <c r="B6" s="56"/>
      <c r="C6" s="16" t="s">
        <v>22</v>
      </c>
      <c r="D6" s="2">
        <v>40</v>
      </c>
      <c r="E6" s="3">
        <v>35</v>
      </c>
      <c r="F6" s="1">
        <v>35</v>
      </c>
      <c r="G6" s="1">
        <v>35</v>
      </c>
      <c r="H6" s="1">
        <v>35</v>
      </c>
      <c r="I6" s="4">
        <f>MIN(D6:G6)</f>
        <v>35</v>
      </c>
      <c r="J6" s="5">
        <f>MAX(D6:G6)</f>
        <v>40</v>
      </c>
      <c r="K6" s="6">
        <f>(J6-I6)/I6*100%</f>
        <v>0.14285714285714285</v>
      </c>
    </row>
    <row r="7" spans="1:11" ht="15.75" x14ac:dyDescent="0.25">
      <c r="A7" s="56" t="s">
        <v>11</v>
      </c>
      <c r="B7" s="56"/>
      <c r="C7" s="16" t="s">
        <v>21</v>
      </c>
      <c r="D7" s="2">
        <v>40</v>
      </c>
      <c r="E7" s="3">
        <v>30</v>
      </c>
      <c r="F7" s="1">
        <v>35</v>
      </c>
      <c r="G7" s="1">
        <v>35</v>
      </c>
      <c r="H7" s="1">
        <v>35</v>
      </c>
      <c r="I7" s="4">
        <f>MIN(D7:G7)</f>
        <v>30</v>
      </c>
      <c r="J7" s="5">
        <f>MAX(D7:G7)</f>
        <v>40</v>
      </c>
      <c r="K7" s="8">
        <f t="shared" ref="K7:K13" si="0">(J7-I7)/I7*100%</f>
        <v>0.33333333333333331</v>
      </c>
    </row>
    <row r="8" spans="1:11" ht="15.75" x14ac:dyDescent="0.25">
      <c r="A8" s="56" t="s">
        <v>13</v>
      </c>
      <c r="B8" s="56"/>
      <c r="C8" s="16" t="s">
        <v>21</v>
      </c>
      <c r="D8" s="2">
        <v>200</v>
      </c>
      <c r="E8" s="3">
        <v>200</v>
      </c>
      <c r="F8" s="3" t="s">
        <v>4</v>
      </c>
      <c r="G8" s="3">
        <v>90</v>
      </c>
      <c r="H8" s="3" t="s">
        <v>4</v>
      </c>
      <c r="I8" s="4">
        <f>MIN(D8:G8)</f>
        <v>90</v>
      </c>
      <c r="J8" s="5">
        <f>MAX(D8:G8)</f>
        <v>200</v>
      </c>
      <c r="K8" s="8">
        <f t="shared" si="0"/>
        <v>1.2222222222222223</v>
      </c>
    </row>
    <row r="9" spans="1:11" ht="15.75" x14ac:dyDescent="0.25">
      <c r="A9" s="56" t="s">
        <v>14</v>
      </c>
      <c r="B9" s="56"/>
      <c r="C9" s="16" t="s">
        <v>21</v>
      </c>
      <c r="D9" s="11">
        <v>150</v>
      </c>
      <c r="E9" s="3" t="s">
        <v>4</v>
      </c>
      <c r="F9" s="3" t="s">
        <v>4</v>
      </c>
      <c r="G9" s="3">
        <v>110</v>
      </c>
      <c r="H9" s="3">
        <v>150</v>
      </c>
      <c r="I9" s="4">
        <f>MIN(D9:G9)</f>
        <v>110</v>
      </c>
      <c r="J9" s="5">
        <f>MAX(D9:G9)</f>
        <v>150</v>
      </c>
      <c r="K9" s="8">
        <f t="shared" si="0"/>
        <v>0.36363636363636365</v>
      </c>
    </row>
    <row r="10" spans="1:11" ht="15.75" x14ac:dyDescent="0.25">
      <c r="A10" s="56" t="s">
        <v>15</v>
      </c>
      <c r="B10" s="56"/>
      <c r="C10" s="16" t="s">
        <v>21</v>
      </c>
      <c r="D10" s="2">
        <v>15</v>
      </c>
      <c r="E10" s="3">
        <v>10</v>
      </c>
      <c r="F10" s="3">
        <v>15</v>
      </c>
      <c r="G10" s="3">
        <v>15</v>
      </c>
      <c r="H10" s="3">
        <v>15</v>
      </c>
      <c r="I10" s="4">
        <f>MIN(D10:H10)</f>
        <v>10</v>
      </c>
      <c r="J10" s="5">
        <f>MAX(D10:H10)</f>
        <v>15</v>
      </c>
      <c r="K10" s="8">
        <f t="shared" si="0"/>
        <v>0.5</v>
      </c>
    </row>
    <row r="11" spans="1:11" ht="15.75" x14ac:dyDescent="0.25">
      <c r="A11" s="56" t="s">
        <v>16</v>
      </c>
      <c r="B11" s="56"/>
      <c r="C11" s="16" t="s">
        <v>21</v>
      </c>
      <c r="D11" s="2">
        <v>15</v>
      </c>
      <c r="E11" s="3">
        <v>10</v>
      </c>
      <c r="F11" s="3">
        <v>15</v>
      </c>
      <c r="G11" s="3">
        <v>15</v>
      </c>
      <c r="H11" s="3">
        <v>10</v>
      </c>
      <c r="I11" s="4">
        <f>MIN(D11:H11)</f>
        <v>10</v>
      </c>
      <c r="J11" s="5">
        <f>MAX(D11:H11)</f>
        <v>15</v>
      </c>
      <c r="K11" s="8">
        <f t="shared" si="0"/>
        <v>0.5</v>
      </c>
    </row>
    <row r="12" spans="1:11" ht="15.75" x14ac:dyDescent="0.25">
      <c r="A12" s="56" t="s">
        <v>17</v>
      </c>
      <c r="B12" s="56"/>
      <c r="C12" s="16" t="s">
        <v>21</v>
      </c>
      <c r="D12" s="2" t="s">
        <v>4</v>
      </c>
      <c r="E12" s="3">
        <v>3.5</v>
      </c>
      <c r="F12" s="3" t="s">
        <v>4</v>
      </c>
      <c r="G12" s="3" t="s">
        <v>4</v>
      </c>
      <c r="H12" s="3" t="s">
        <v>4</v>
      </c>
      <c r="I12" s="4">
        <f>MIN(D12:G12)</f>
        <v>3.5</v>
      </c>
      <c r="J12" s="5">
        <f>MAX(D12:G12)</f>
        <v>3.5</v>
      </c>
      <c r="K12" s="8">
        <f t="shared" si="0"/>
        <v>0</v>
      </c>
    </row>
    <row r="13" spans="1:11" ht="15.75" x14ac:dyDescent="0.25">
      <c r="A13" s="56" t="s">
        <v>18</v>
      </c>
      <c r="B13" s="56"/>
      <c r="C13" s="16" t="s">
        <v>21</v>
      </c>
      <c r="D13" s="2" t="s">
        <v>4</v>
      </c>
      <c r="E13" s="3">
        <v>7</v>
      </c>
      <c r="F13" s="3" t="s">
        <v>4</v>
      </c>
      <c r="G13" s="3" t="s">
        <v>4</v>
      </c>
      <c r="H13" s="3" t="s">
        <v>19</v>
      </c>
      <c r="I13" s="4">
        <f>MIN(D13:G13)</f>
        <v>7</v>
      </c>
      <c r="J13" s="5">
        <f>MAX(D13:G13)</f>
        <v>7</v>
      </c>
      <c r="K13" s="8">
        <f t="shared" si="0"/>
        <v>0</v>
      </c>
    </row>
    <row r="14" spans="1:11" x14ac:dyDescent="0.25">
      <c r="A14" s="12"/>
      <c r="B14" s="12"/>
      <c r="C14" s="13"/>
      <c r="D14" s="2"/>
      <c r="E14" s="3"/>
      <c r="F14" s="3"/>
      <c r="G14" s="3"/>
      <c r="H14" s="3"/>
      <c r="I14" s="4">
        <f>MAX(I6:I13)</f>
        <v>110</v>
      </c>
      <c r="J14" s="4">
        <f>MAX(J6:J13)</f>
        <v>200</v>
      </c>
      <c r="K14" s="14">
        <f>MAX(K6:K13)</f>
        <v>1.2222222222222223</v>
      </c>
    </row>
    <row r="15" spans="1:11" x14ac:dyDescent="0.25">
      <c r="A15" s="62" t="s">
        <v>24</v>
      </c>
      <c r="B15" s="63"/>
      <c r="C15" s="63"/>
      <c r="D15" s="63"/>
      <c r="E15" s="63"/>
      <c r="F15" s="63"/>
      <c r="G15" s="63"/>
      <c r="H15" s="63"/>
      <c r="I15" s="63"/>
      <c r="J15" s="63"/>
    </row>
    <row r="16" spans="1:11" x14ac:dyDescent="0.25">
      <c r="A16" s="64" t="s">
        <v>25</v>
      </c>
      <c r="B16" s="65"/>
      <c r="C16" s="65"/>
      <c r="D16" s="65"/>
      <c r="E16" s="65"/>
      <c r="F16" s="65"/>
      <c r="G16" s="65"/>
      <c r="H16" s="65"/>
      <c r="I16" s="65"/>
      <c r="J16" s="65"/>
    </row>
  </sheetData>
  <mergeCells count="17">
    <mergeCell ref="A15:J15"/>
    <mergeCell ref="A16:J16"/>
    <mergeCell ref="A10:B10"/>
    <mergeCell ref="A11:B11"/>
    <mergeCell ref="A13:B13"/>
    <mergeCell ref="A12:B12"/>
    <mergeCell ref="A8:B8"/>
    <mergeCell ref="A3:J3"/>
    <mergeCell ref="I4:I5"/>
    <mergeCell ref="J4:J5"/>
    <mergeCell ref="A9:B9"/>
    <mergeCell ref="D4:H4"/>
    <mergeCell ref="A1:K2"/>
    <mergeCell ref="A4:B5"/>
    <mergeCell ref="C4:C5"/>
    <mergeCell ref="A7:B7"/>
    <mergeCell ref="A6:B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Q19" sqref="Q19"/>
    </sheetView>
  </sheetViews>
  <sheetFormatPr defaultRowHeight="15" x14ac:dyDescent="0.25"/>
  <cols>
    <col min="2" max="2" width="15.28515625" customWidth="1"/>
    <col min="3" max="3" width="9.42578125" bestFit="1" customWidth="1"/>
    <col min="4" max="4" width="16.42578125" bestFit="1" customWidth="1"/>
    <col min="5" max="6" width="13.42578125" bestFit="1" customWidth="1"/>
    <col min="7" max="7" width="14.5703125" bestFit="1" customWidth="1"/>
    <col min="8" max="8" width="15.28515625" bestFit="1" customWidth="1"/>
    <col min="9" max="9" width="13.5703125" bestFit="1" customWidth="1"/>
    <col min="10" max="13" width="14.5703125" bestFit="1" customWidth="1"/>
    <col min="14" max="14" width="18.7109375" bestFit="1" customWidth="1"/>
    <col min="15" max="15" width="17.7109375" bestFit="1" customWidth="1"/>
    <col min="16" max="16" width="18" bestFit="1" customWidth="1"/>
    <col min="17" max="17" width="14.5703125" bestFit="1" customWidth="1"/>
    <col min="18" max="18" width="10.85546875" bestFit="1" customWidth="1"/>
    <col min="19" max="19" width="10.7109375" customWidth="1"/>
    <col min="21" max="21" width="16.42578125" customWidth="1"/>
  </cols>
  <sheetData>
    <row r="1" spans="1:21" ht="15" customHeight="1" x14ac:dyDescent="0.25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21" ht="15" customHeight="1" x14ac:dyDescent="0.25">
      <c r="A2" s="48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21" ht="24" thickBot="1" x14ac:dyDescent="0.4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</row>
    <row r="4" spans="1:21" ht="26.25" customHeight="1" thickBot="1" x14ac:dyDescent="0.45">
      <c r="A4" s="50" t="s">
        <v>0</v>
      </c>
      <c r="B4" s="51"/>
      <c r="C4" s="54" t="s">
        <v>21</v>
      </c>
      <c r="D4" s="75" t="s">
        <v>12</v>
      </c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 t="s">
        <v>28</v>
      </c>
      <c r="T4" s="80" t="s">
        <v>29</v>
      </c>
      <c r="U4" s="83" t="s">
        <v>30</v>
      </c>
    </row>
    <row r="5" spans="1:21" ht="15.75" x14ac:dyDescent="0.25">
      <c r="A5" s="52"/>
      <c r="B5" s="53"/>
      <c r="C5" s="52"/>
      <c r="D5" s="72" t="s">
        <v>5</v>
      </c>
      <c r="E5" s="73"/>
      <c r="F5" s="74"/>
      <c r="G5" s="68" t="s">
        <v>6</v>
      </c>
      <c r="H5" s="69"/>
      <c r="I5" s="70"/>
      <c r="J5" s="68" t="s">
        <v>7</v>
      </c>
      <c r="K5" s="69"/>
      <c r="L5" s="70"/>
      <c r="M5" s="68" t="s">
        <v>8</v>
      </c>
      <c r="N5" s="69"/>
      <c r="O5" s="70"/>
      <c r="P5" s="68" t="s">
        <v>9</v>
      </c>
      <c r="Q5" s="69"/>
      <c r="R5" s="69"/>
      <c r="S5" s="78"/>
      <c r="T5" s="81"/>
      <c r="U5" s="84"/>
    </row>
    <row r="6" spans="1:21" ht="18.75" thickBot="1" x14ac:dyDescent="0.3">
      <c r="A6" s="17"/>
      <c r="B6" s="18"/>
      <c r="C6" s="17"/>
      <c r="D6" s="20">
        <v>2018</v>
      </c>
      <c r="E6" s="7">
        <v>2019</v>
      </c>
      <c r="F6" s="21" t="s">
        <v>27</v>
      </c>
      <c r="G6" s="20">
        <v>2018</v>
      </c>
      <c r="H6" s="7">
        <v>2019</v>
      </c>
      <c r="I6" s="21" t="s">
        <v>27</v>
      </c>
      <c r="J6" s="20">
        <v>2018</v>
      </c>
      <c r="K6" s="7">
        <v>2019</v>
      </c>
      <c r="L6" s="21" t="s">
        <v>27</v>
      </c>
      <c r="M6" s="20">
        <v>2018</v>
      </c>
      <c r="N6" s="15">
        <v>2019</v>
      </c>
      <c r="O6" s="21" t="s">
        <v>27</v>
      </c>
      <c r="P6" s="35">
        <v>2018</v>
      </c>
      <c r="Q6" s="15">
        <v>2019</v>
      </c>
      <c r="R6" s="40" t="s">
        <v>27</v>
      </c>
      <c r="S6" s="79"/>
      <c r="T6" s="82"/>
      <c r="U6" s="85"/>
    </row>
    <row r="7" spans="1:21" x14ac:dyDescent="0.25">
      <c r="A7" s="56" t="s">
        <v>10</v>
      </c>
      <c r="B7" s="56"/>
      <c r="C7" s="19" t="s">
        <v>22</v>
      </c>
      <c r="D7" s="22">
        <v>30</v>
      </c>
      <c r="E7" s="2">
        <v>40</v>
      </c>
      <c r="F7" s="23">
        <f>(E7-D7)/D7*100%</f>
        <v>0.33333333333333331</v>
      </c>
      <c r="G7" s="22">
        <v>30</v>
      </c>
      <c r="H7" s="3">
        <v>35</v>
      </c>
      <c r="I7" s="23">
        <f>(H7-G7)/G7*100%</f>
        <v>0.16666666666666666</v>
      </c>
      <c r="J7" s="33">
        <v>30</v>
      </c>
      <c r="K7" s="1">
        <v>35</v>
      </c>
      <c r="L7" s="23">
        <f>(K7-J7)/J7*100%</f>
        <v>0.16666666666666666</v>
      </c>
      <c r="M7" s="33">
        <v>30</v>
      </c>
      <c r="N7" s="1">
        <v>35</v>
      </c>
      <c r="O7" s="23">
        <f>(N7-M7)/M7*100%</f>
        <v>0.16666666666666666</v>
      </c>
      <c r="P7" s="33">
        <v>30</v>
      </c>
      <c r="Q7" s="1">
        <v>35</v>
      </c>
      <c r="R7" s="36">
        <f>(Q7-P7)/P7*100%</f>
        <v>0.16666666666666666</v>
      </c>
      <c r="S7" s="41">
        <f>AVERAGE(D7,G7,J7,M7,P7)</f>
        <v>30</v>
      </c>
      <c r="T7" s="41">
        <f>AVERAGE(E7,H7,K7,N7,Q7)</f>
        <v>36</v>
      </c>
      <c r="U7" s="44">
        <f>(T7-S7)/S7*100%</f>
        <v>0.2</v>
      </c>
    </row>
    <row r="8" spans="1:21" x14ac:dyDescent="0.25">
      <c r="A8" s="56" t="s">
        <v>11</v>
      </c>
      <c r="B8" s="56"/>
      <c r="C8" s="19" t="s">
        <v>21</v>
      </c>
      <c r="D8" s="22">
        <v>30</v>
      </c>
      <c r="E8" s="2">
        <v>40</v>
      </c>
      <c r="F8" s="23">
        <f t="shared" ref="F8:F12" si="0">(E8-D8)/D8*100%</f>
        <v>0.33333333333333331</v>
      </c>
      <c r="G8" s="22">
        <v>30</v>
      </c>
      <c r="H8" s="3">
        <v>30</v>
      </c>
      <c r="I8" s="23">
        <f t="shared" ref="I8:I12" si="1">(H8-G8)/G8*100%</f>
        <v>0</v>
      </c>
      <c r="J8" s="33">
        <v>30</v>
      </c>
      <c r="K8" s="1">
        <v>35</v>
      </c>
      <c r="L8" s="23">
        <f t="shared" ref="L8:L12" si="2">(K8-J8)/J8*100%</f>
        <v>0.16666666666666666</v>
      </c>
      <c r="M8" s="33">
        <v>20</v>
      </c>
      <c r="N8" s="1">
        <v>35</v>
      </c>
      <c r="O8" s="23">
        <f t="shared" ref="O8:O12" si="3">(N8-M8)/M8*100%</f>
        <v>0.75</v>
      </c>
      <c r="P8" s="33">
        <v>30</v>
      </c>
      <c r="Q8" s="1">
        <v>35</v>
      </c>
      <c r="R8" s="36">
        <f t="shared" ref="R8" si="4">(Q8-P8)/P8*100%</f>
        <v>0.16666666666666666</v>
      </c>
      <c r="S8" s="42">
        <f t="shared" ref="S8:S12" si="5">AVERAGE(D8,G8,J8,M8,P8)</f>
        <v>28</v>
      </c>
      <c r="T8" s="42">
        <f t="shared" ref="T8:T13" si="6">AVERAGE(E8,H8,K8,N8,Q8)</f>
        <v>35</v>
      </c>
      <c r="U8" s="45">
        <f t="shared" ref="U8:U12" si="7">(T8-S8)/S8*100%</f>
        <v>0.25</v>
      </c>
    </row>
    <row r="9" spans="1:21" x14ac:dyDescent="0.25">
      <c r="A9" s="56" t="s">
        <v>13</v>
      </c>
      <c r="B9" s="56"/>
      <c r="C9" s="19" t="s">
        <v>21</v>
      </c>
      <c r="D9" s="22">
        <v>160</v>
      </c>
      <c r="E9" s="2">
        <v>200</v>
      </c>
      <c r="F9" s="23">
        <f t="shared" si="0"/>
        <v>0.25</v>
      </c>
      <c r="G9" s="22">
        <v>160</v>
      </c>
      <c r="H9" s="3">
        <v>200</v>
      </c>
      <c r="I9" s="23">
        <f t="shared" si="1"/>
        <v>0.25</v>
      </c>
      <c r="J9" s="34" t="s">
        <v>4</v>
      </c>
      <c r="K9" s="3" t="s">
        <v>4</v>
      </c>
      <c r="L9" s="29" t="s">
        <v>4</v>
      </c>
      <c r="M9" s="34">
        <v>90</v>
      </c>
      <c r="N9" s="3">
        <v>90</v>
      </c>
      <c r="O9" s="23">
        <f>(N9-M9)/M9*100%</f>
        <v>0</v>
      </c>
      <c r="P9" s="34" t="s">
        <v>4</v>
      </c>
      <c r="Q9" s="3" t="s">
        <v>4</v>
      </c>
      <c r="R9" s="37" t="s">
        <v>4</v>
      </c>
      <c r="S9" s="42">
        <f t="shared" si="5"/>
        <v>136.66666666666666</v>
      </c>
      <c r="T9" s="42">
        <f t="shared" si="6"/>
        <v>163.33333333333334</v>
      </c>
      <c r="U9" s="45">
        <f t="shared" si="7"/>
        <v>0.19512195121951234</v>
      </c>
    </row>
    <row r="10" spans="1:21" x14ac:dyDescent="0.25">
      <c r="A10" s="56" t="s">
        <v>14</v>
      </c>
      <c r="B10" s="56"/>
      <c r="C10" s="19" t="s">
        <v>21</v>
      </c>
      <c r="D10" s="24">
        <v>150</v>
      </c>
      <c r="E10" s="11">
        <v>150</v>
      </c>
      <c r="F10" s="23">
        <f t="shared" si="0"/>
        <v>0</v>
      </c>
      <c r="G10" s="24">
        <v>150</v>
      </c>
      <c r="H10" s="3" t="s">
        <v>4</v>
      </c>
      <c r="I10" s="29" t="s">
        <v>4</v>
      </c>
      <c r="J10" s="34" t="s">
        <v>4</v>
      </c>
      <c r="K10" s="3" t="s">
        <v>4</v>
      </c>
      <c r="L10" s="29" t="s">
        <v>4</v>
      </c>
      <c r="M10" s="34">
        <v>120</v>
      </c>
      <c r="N10" s="3">
        <v>110</v>
      </c>
      <c r="O10" s="23">
        <f>(N10-M10)/M10*100%</f>
        <v>-8.3333333333333329E-2</v>
      </c>
      <c r="P10" s="34">
        <v>145</v>
      </c>
      <c r="Q10" s="3">
        <v>150</v>
      </c>
      <c r="R10" s="37" t="s">
        <v>4</v>
      </c>
      <c r="S10" s="42">
        <f t="shared" si="5"/>
        <v>141.25</v>
      </c>
      <c r="T10" s="42">
        <f t="shared" si="6"/>
        <v>136.66666666666666</v>
      </c>
      <c r="U10" s="45">
        <f t="shared" si="7"/>
        <v>-3.2448377581121013E-2</v>
      </c>
    </row>
    <row r="11" spans="1:21" x14ac:dyDescent="0.25">
      <c r="A11" s="56" t="s">
        <v>15</v>
      </c>
      <c r="B11" s="56"/>
      <c r="C11" s="19" t="s">
        <v>21</v>
      </c>
      <c r="D11" s="22">
        <v>12</v>
      </c>
      <c r="E11" s="2">
        <v>15</v>
      </c>
      <c r="F11" s="23">
        <f>(E11-D11)/D11*100%</f>
        <v>0.25</v>
      </c>
      <c r="G11" s="22">
        <v>12</v>
      </c>
      <c r="H11" s="3">
        <v>10</v>
      </c>
      <c r="I11" s="23">
        <f>(H11-G11)/G11*100%</f>
        <v>-0.16666666666666666</v>
      </c>
      <c r="J11" s="34">
        <v>10</v>
      </c>
      <c r="K11" s="3">
        <v>15</v>
      </c>
      <c r="L11" s="23">
        <f>(K11-J11)/J11*100%</f>
        <v>0.5</v>
      </c>
      <c r="M11" s="34">
        <v>10</v>
      </c>
      <c r="N11" s="3">
        <v>15</v>
      </c>
      <c r="O11" s="23">
        <f>(N11-M11)/M11*100%</f>
        <v>0.5</v>
      </c>
      <c r="P11" s="34">
        <v>10</v>
      </c>
      <c r="Q11" s="3">
        <v>15</v>
      </c>
      <c r="R11" s="36">
        <f>(Q11-P11)/P11*100%</f>
        <v>0.5</v>
      </c>
      <c r="S11" s="42">
        <f t="shared" si="5"/>
        <v>10.8</v>
      </c>
      <c r="T11" s="42">
        <f t="shared" si="6"/>
        <v>14</v>
      </c>
      <c r="U11" s="45">
        <f t="shared" si="7"/>
        <v>0.29629629629629622</v>
      </c>
    </row>
    <row r="12" spans="1:21" x14ac:dyDescent="0.25">
      <c r="A12" s="56" t="s">
        <v>16</v>
      </c>
      <c r="B12" s="56"/>
      <c r="C12" s="19" t="s">
        <v>21</v>
      </c>
      <c r="D12" s="22">
        <v>12</v>
      </c>
      <c r="E12" s="2">
        <v>15</v>
      </c>
      <c r="F12" s="23">
        <f t="shared" si="0"/>
        <v>0.25</v>
      </c>
      <c r="G12" s="22">
        <v>12</v>
      </c>
      <c r="H12" s="3">
        <v>10</v>
      </c>
      <c r="I12" s="23">
        <f t="shared" si="1"/>
        <v>-0.16666666666666666</v>
      </c>
      <c r="J12" s="34">
        <v>15</v>
      </c>
      <c r="K12" s="3">
        <v>15</v>
      </c>
      <c r="L12" s="23">
        <f t="shared" si="2"/>
        <v>0</v>
      </c>
      <c r="M12" s="34">
        <v>10</v>
      </c>
      <c r="N12" s="3">
        <v>15</v>
      </c>
      <c r="O12" s="23">
        <f t="shared" si="3"/>
        <v>0.5</v>
      </c>
      <c r="P12" s="34">
        <v>12</v>
      </c>
      <c r="Q12" s="3">
        <v>10</v>
      </c>
      <c r="R12" s="37" t="s">
        <v>4</v>
      </c>
      <c r="S12" s="42">
        <f t="shared" si="5"/>
        <v>12.2</v>
      </c>
      <c r="T12" s="42">
        <f t="shared" si="6"/>
        <v>13</v>
      </c>
      <c r="U12" s="45">
        <f t="shared" si="7"/>
        <v>6.5573770491803338E-2</v>
      </c>
    </row>
    <row r="13" spans="1:21" x14ac:dyDescent="0.25">
      <c r="A13" s="56" t="s">
        <v>17</v>
      </c>
      <c r="B13" s="56"/>
      <c r="C13" s="19" t="s">
        <v>21</v>
      </c>
      <c r="D13" s="22" t="s">
        <v>4</v>
      </c>
      <c r="E13" s="2" t="s">
        <v>4</v>
      </c>
      <c r="F13" s="25" t="s">
        <v>4</v>
      </c>
      <c r="G13" s="22" t="s">
        <v>4</v>
      </c>
      <c r="H13" s="3">
        <v>3.5</v>
      </c>
      <c r="I13" s="25" t="s">
        <v>4</v>
      </c>
      <c r="J13" s="34" t="s">
        <v>4</v>
      </c>
      <c r="K13" s="3" t="s">
        <v>4</v>
      </c>
      <c r="L13" s="25" t="s">
        <v>4</v>
      </c>
      <c r="M13" s="34" t="s">
        <v>4</v>
      </c>
      <c r="N13" s="3" t="s">
        <v>4</v>
      </c>
      <c r="O13" s="25" t="s">
        <v>4</v>
      </c>
      <c r="P13" s="34" t="s">
        <v>4</v>
      </c>
      <c r="Q13" s="3" t="s">
        <v>4</v>
      </c>
      <c r="R13" s="38" t="s">
        <v>4</v>
      </c>
      <c r="S13" s="42" t="s">
        <v>4</v>
      </c>
      <c r="T13" s="42">
        <f t="shared" si="6"/>
        <v>3.5</v>
      </c>
      <c r="U13" s="45" t="s">
        <v>4</v>
      </c>
    </row>
    <row r="14" spans="1:21" x14ac:dyDescent="0.25">
      <c r="A14" s="56" t="s">
        <v>18</v>
      </c>
      <c r="B14" s="56"/>
      <c r="C14" s="19" t="s">
        <v>21</v>
      </c>
      <c r="D14" s="22" t="s">
        <v>4</v>
      </c>
      <c r="E14" s="2" t="s">
        <v>4</v>
      </c>
      <c r="F14" s="25" t="s">
        <v>4</v>
      </c>
      <c r="G14" s="22" t="s">
        <v>4</v>
      </c>
      <c r="H14" s="3">
        <v>7</v>
      </c>
      <c r="I14" s="25" t="s">
        <v>4</v>
      </c>
      <c r="J14" s="34" t="s">
        <v>4</v>
      </c>
      <c r="K14" s="3" t="s">
        <v>4</v>
      </c>
      <c r="L14" s="25" t="s">
        <v>4</v>
      </c>
      <c r="M14" s="34" t="s">
        <v>4</v>
      </c>
      <c r="N14" s="3" t="s">
        <v>4</v>
      </c>
      <c r="O14" s="25" t="s">
        <v>4</v>
      </c>
      <c r="P14" s="34" t="s">
        <v>19</v>
      </c>
      <c r="Q14" s="3" t="s">
        <v>19</v>
      </c>
      <c r="R14" s="38" t="s">
        <v>4</v>
      </c>
      <c r="S14" s="42" t="s">
        <v>4</v>
      </c>
      <c r="T14" s="42">
        <f>AVERAGE(E14,H14,K14,N14,Q14)</f>
        <v>7</v>
      </c>
      <c r="U14" s="45" t="s">
        <v>4</v>
      </c>
    </row>
    <row r="15" spans="1:21" ht="15.75" thickBot="1" x14ac:dyDescent="0.3">
      <c r="A15" s="12"/>
      <c r="B15" s="12"/>
      <c r="C15" s="13"/>
      <c r="D15" s="26"/>
      <c r="E15" s="27"/>
      <c r="F15" s="28"/>
      <c r="G15" s="30"/>
      <c r="H15" s="31"/>
      <c r="I15" s="32"/>
      <c r="J15" s="30"/>
      <c r="K15" s="31"/>
      <c r="L15" s="32"/>
      <c r="M15" s="30"/>
      <c r="N15" s="31"/>
      <c r="O15" s="32"/>
      <c r="P15" s="30"/>
      <c r="Q15" s="31"/>
      <c r="R15" s="39"/>
      <c r="S15" s="42" t="s">
        <v>4</v>
      </c>
      <c r="T15" s="42" t="s">
        <v>4</v>
      </c>
      <c r="U15" s="45" t="s">
        <v>4</v>
      </c>
    </row>
    <row r="16" spans="1:21" ht="15.75" thickBot="1" x14ac:dyDescent="0.3">
      <c r="A16" s="62" t="s">
        <v>24</v>
      </c>
      <c r="B16" s="63"/>
      <c r="C16" s="63"/>
      <c r="D16" s="71"/>
      <c r="E16" s="71"/>
      <c r="F16" s="71"/>
      <c r="G16" s="71"/>
      <c r="H16" s="71"/>
      <c r="I16" s="71"/>
      <c r="J16" s="71"/>
      <c r="R16" s="47" t="s">
        <v>31</v>
      </c>
      <c r="S16" s="43">
        <f>AVERAGE(S7:S14)</f>
        <v>59.819444444444436</v>
      </c>
      <c r="T16" s="43">
        <f>AVERAGE(T7:T14)</f>
        <v>51.0625</v>
      </c>
      <c r="U16" s="46">
        <f>AVERAGE(U7:U14)</f>
        <v>0.16242394007108182</v>
      </c>
    </row>
    <row r="17" spans="1:10" x14ac:dyDescent="0.25">
      <c r="A17" s="64" t="s">
        <v>25</v>
      </c>
      <c r="B17" s="65"/>
      <c r="C17" s="65"/>
      <c r="D17" s="65"/>
      <c r="E17" s="65"/>
      <c r="F17" s="65"/>
      <c r="G17" s="65"/>
      <c r="H17" s="65"/>
      <c r="I17" s="65"/>
      <c r="J17" s="65"/>
    </row>
    <row r="20" spans="1:10" ht="15" customHeight="1" x14ac:dyDescent="0.25"/>
    <row r="21" spans="1:10" ht="15" customHeight="1" x14ac:dyDescent="0.25"/>
    <row r="22" spans="1:10" ht="18" customHeight="1" x14ac:dyDescent="0.25"/>
    <row r="23" spans="1:10" ht="15" customHeight="1" x14ac:dyDescent="0.25"/>
    <row r="24" spans="1:10" ht="15.75" customHeight="1" x14ac:dyDescent="0.25"/>
  </sheetData>
  <sheetProtection algorithmName="SHA-512" hashValue="Y0Ypcinlo3eC3ODgsynExWMqcTZPPEm52HDMkSyTLhi00kyXrXhG2S0dfxjETKcUjNRFaRR+F+3lrSZUifg9Dw==" saltValue="GKIc3zqUYMmFhq316x8JKQ==" spinCount="100000" sheet="1" objects="1" scenarios="1"/>
  <mergeCells count="23">
    <mergeCell ref="S4:S6"/>
    <mergeCell ref="T4:T6"/>
    <mergeCell ref="U4:U6"/>
    <mergeCell ref="A13:B13"/>
    <mergeCell ref="A14:B14"/>
    <mergeCell ref="A16:J16"/>
    <mergeCell ref="A17:J17"/>
    <mergeCell ref="D5:F5"/>
    <mergeCell ref="A7:B7"/>
    <mergeCell ref="A8:B8"/>
    <mergeCell ref="A9:B9"/>
    <mergeCell ref="A10:B10"/>
    <mergeCell ref="A11:B11"/>
    <mergeCell ref="A12:B12"/>
    <mergeCell ref="A4:B5"/>
    <mergeCell ref="C4:C5"/>
    <mergeCell ref="D4:R4"/>
    <mergeCell ref="A3:R3"/>
    <mergeCell ref="A1:R2"/>
    <mergeCell ref="M5:O5"/>
    <mergeCell ref="P5:R5"/>
    <mergeCell ref="J5:L5"/>
    <mergeCell ref="G5:I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2019</vt:lpstr>
      <vt:lpstr>Comparativo 2018 - 2019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2018-10-10T13:16:09Z</cp:lastPrinted>
  <dcterms:created xsi:type="dcterms:W3CDTF">2018-10-09T20:08:36Z</dcterms:created>
  <dcterms:modified xsi:type="dcterms:W3CDTF">2019-10-31T18:36:47Z</dcterms:modified>
</cp:coreProperties>
</file>